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146" i="12"/>
  <c r="AC146" i="12"/>
  <c r="AD146" i="12"/>
  <c r="BA141" i="12"/>
  <c r="BA133" i="12"/>
  <c r="BA130" i="12"/>
  <c r="BA109" i="12"/>
  <c r="BA106" i="12"/>
  <c r="BA94" i="12"/>
  <c r="BA91" i="12"/>
  <c r="BA80" i="12"/>
  <c r="BA68" i="12"/>
  <c r="BA48" i="12"/>
  <c r="BA15" i="12"/>
  <c r="BA12" i="12"/>
  <c r="BA10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I11" i="12"/>
  <c r="K11" i="12"/>
  <c r="O11" i="12"/>
  <c r="Q11" i="12"/>
  <c r="U11" i="12"/>
  <c r="F14" i="12"/>
  <c r="G14" i="12"/>
  <c r="M14" i="12" s="1"/>
  <c r="I14" i="12"/>
  <c r="K14" i="12"/>
  <c r="O14" i="12"/>
  <c r="Q14" i="12"/>
  <c r="U14" i="12"/>
  <c r="F21" i="12"/>
  <c r="G21" i="12"/>
  <c r="M21" i="12" s="1"/>
  <c r="I21" i="12"/>
  <c r="K21" i="12"/>
  <c r="O21" i="12"/>
  <c r="Q21" i="12"/>
  <c r="U21" i="12"/>
  <c r="F23" i="12"/>
  <c r="G23" i="12"/>
  <c r="M23" i="12" s="1"/>
  <c r="I23" i="12"/>
  <c r="K23" i="12"/>
  <c r="O23" i="12"/>
  <c r="Q23" i="12"/>
  <c r="U23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9" i="12"/>
  <c r="G29" i="12"/>
  <c r="M29" i="12" s="1"/>
  <c r="I29" i="12"/>
  <c r="K29" i="12"/>
  <c r="O29" i="12"/>
  <c r="Q29" i="12"/>
  <c r="U29" i="12"/>
  <c r="F31" i="12"/>
  <c r="G31" i="12"/>
  <c r="M31" i="12" s="1"/>
  <c r="I31" i="12"/>
  <c r="K31" i="12"/>
  <c r="O31" i="12"/>
  <c r="Q31" i="12"/>
  <c r="U31" i="12"/>
  <c r="F33" i="12"/>
  <c r="G33" i="12"/>
  <c r="M33" i="12" s="1"/>
  <c r="I33" i="12"/>
  <c r="K33" i="12"/>
  <c r="O33" i="12"/>
  <c r="Q33" i="12"/>
  <c r="U33" i="12"/>
  <c r="F35" i="12"/>
  <c r="G35" i="12"/>
  <c r="M35" i="12" s="1"/>
  <c r="I35" i="12"/>
  <c r="K35" i="12"/>
  <c r="O35" i="12"/>
  <c r="Q35" i="12"/>
  <c r="U35" i="12"/>
  <c r="F37" i="12"/>
  <c r="G37" i="12"/>
  <c r="M37" i="12" s="1"/>
  <c r="I37" i="12"/>
  <c r="K37" i="12"/>
  <c r="O37" i="12"/>
  <c r="Q37" i="12"/>
  <c r="U37" i="12"/>
  <c r="F42" i="12"/>
  <c r="G42" i="12"/>
  <c r="M42" i="12" s="1"/>
  <c r="I42" i="12"/>
  <c r="K42" i="12"/>
  <c r="O42" i="12"/>
  <c r="Q42" i="12"/>
  <c r="U42" i="12"/>
  <c r="F45" i="12"/>
  <c r="G45" i="12"/>
  <c r="M45" i="12" s="1"/>
  <c r="I45" i="12"/>
  <c r="K45" i="12"/>
  <c r="O45" i="12"/>
  <c r="Q45" i="12"/>
  <c r="U45" i="12"/>
  <c r="F47" i="12"/>
  <c r="G47" i="12"/>
  <c r="M47" i="12" s="1"/>
  <c r="I47" i="12"/>
  <c r="K47" i="12"/>
  <c r="O47" i="12"/>
  <c r="Q47" i="12"/>
  <c r="U47" i="12"/>
  <c r="F50" i="12"/>
  <c r="G50" i="12"/>
  <c r="M50" i="12" s="1"/>
  <c r="I50" i="12"/>
  <c r="K50" i="12"/>
  <c r="O50" i="12"/>
  <c r="Q50" i="12"/>
  <c r="U50" i="12"/>
  <c r="F53" i="12"/>
  <c r="G53" i="12"/>
  <c r="M53" i="12" s="1"/>
  <c r="I53" i="12"/>
  <c r="K53" i="12"/>
  <c r="O53" i="12"/>
  <c r="Q53" i="12"/>
  <c r="U53" i="12"/>
  <c r="F56" i="12"/>
  <c r="G56" i="12"/>
  <c r="M56" i="12" s="1"/>
  <c r="I56" i="12"/>
  <c r="K56" i="12"/>
  <c r="O56" i="12"/>
  <c r="Q56" i="12"/>
  <c r="U56" i="12"/>
  <c r="F58" i="12"/>
  <c r="G58" i="12"/>
  <c r="M58" i="12" s="1"/>
  <c r="I58" i="12"/>
  <c r="K58" i="12"/>
  <c r="O58" i="12"/>
  <c r="Q58" i="12"/>
  <c r="U58" i="12"/>
  <c r="F60" i="12"/>
  <c r="G60" i="12"/>
  <c r="M60" i="12" s="1"/>
  <c r="I60" i="12"/>
  <c r="K60" i="12"/>
  <c r="O60" i="12"/>
  <c r="Q60" i="12"/>
  <c r="U60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7" i="12"/>
  <c r="G67" i="12" s="1"/>
  <c r="I67" i="12"/>
  <c r="I66" i="12" s="1"/>
  <c r="K67" i="12"/>
  <c r="K66" i="12" s="1"/>
  <c r="O67" i="12"/>
  <c r="O66" i="12" s="1"/>
  <c r="Q67" i="12"/>
  <c r="Q66" i="12" s="1"/>
  <c r="U67" i="12"/>
  <c r="U66" i="12" s="1"/>
  <c r="F70" i="12"/>
  <c r="G70" i="12" s="1"/>
  <c r="M70" i="12" s="1"/>
  <c r="I70" i="12"/>
  <c r="K70" i="12"/>
  <c r="O70" i="12"/>
  <c r="Q70" i="12"/>
  <c r="U70" i="12"/>
  <c r="F72" i="12"/>
  <c r="G72" i="12" s="1"/>
  <c r="M72" i="12" s="1"/>
  <c r="I72" i="12"/>
  <c r="K72" i="12"/>
  <c r="O72" i="12"/>
  <c r="Q72" i="12"/>
  <c r="U72" i="12"/>
  <c r="F74" i="12"/>
  <c r="G74" i="12"/>
  <c r="M74" i="12" s="1"/>
  <c r="I74" i="12"/>
  <c r="I73" i="12" s="1"/>
  <c r="K74" i="12"/>
  <c r="K73" i="12" s="1"/>
  <c r="O74" i="12"/>
  <c r="O73" i="12" s="1"/>
  <c r="Q74" i="12"/>
  <c r="Q73" i="12" s="1"/>
  <c r="U74" i="12"/>
  <c r="U73" i="12" s="1"/>
  <c r="F79" i="12"/>
  <c r="G79" i="12"/>
  <c r="M79" i="12" s="1"/>
  <c r="I79" i="12"/>
  <c r="K79" i="12"/>
  <c r="O79" i="12"/>
  <c r="Q79" i="12"/>
  <c r="U79" i="12"/>
  <c r="F82" i="12"/>
  <c r="G82" i="12"/>
  <c r="M82" i="12" s="1"/>
  <c r="I82" i="12"/>
  <c r="K82" i="12"/>
  <c r="O82" i="12"/>
  <c r="Q82" i="12"/>
  <c r="U82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90" i="12"/>
  <c r="G90" i="12"/>
  <c r="M90" i="12" s="1"/>
  <c r="I90" i="12"/>
  <c r="K90" i="12"/>
  <c r="O90" i="12"/>
  <c r="Q90" i="12"/>
  <c r="U90" i="12"/>
  <c r="F93" i="12"/>
  <c r="G93" i="12"/>
  <c r="M93" i="12" s="1"/>
  <c r="I93" i="12"/>
  <c r="K93" i="12"/>
  <c r="O93" i="12"/>
  <c r="Q93" i="12"/>
  <c r="U93" i="12"/>
  <c r="F96" i="12"/>
  <c r="G96" i="12"/>
  <c r="M96" i="12" s="1"/>
  <c r="I96" i="12"/>
  <c r="K96" i="12"/>
  <c r="O96" i="12"/>
  <c r="Q96" i="12"/>
  <c r="U96" i="12"/>
  <c r="F98" i="12"/>
  <c r="G98" i="12"/>
  <c r="M98" i="12" s="1"/>
  <c r="I98" i="12"/>
  <c r="K98" i="12"/>
  <c r="O98" i="12"/>
  <c r="Q98" i="12"/>
  <c r="U98" i="12"/>
  <c r="F100" i="12"/>
  <c r="G100" i="12"/>
  <c r="M100" i="12" s="1"/>
  <c r="I100" i="12"/>
  <c r="K100" i="12"/>
  <c r="O100" i="12"/>
  <c r="Q100" i="12"/>
  <c r="U100" i="12"/>
  <c r="F102" i="12"/>
  <c r="G102" i="12"/>
  <c r="M102" i="12" s="1"/>
  <c r="I102" i="12"/>
  <c r="K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5" i="12"/>
  <c r="G105" i="12"/>
  <c r="M105" i="12" s="1"/>
  <c r="I105" i="12"/>
  <c r="K105" i="12"/>
  <c r="O105" i="12"/>
  <c r="Q105" i="12"/>
  <c r="U105" i="12"/>
  <c r="F108" i="12"/>
  <c r="G108" i="12" s="1"/>
  <c r="I108" i="12"/>
  <c r="I107" i="12" s="1"/>
  <c r="K108" i="12"/>
  <c r="K107" i="12" s="1"/>
  <c r="O108" i="12"/>
  <c r="O107" i="12" s="1"/>
  <c r="Q108" i="12"/>
  <c r="Q107" i="12" s="1"/>
  <c r="U108" i="12"/>
  <c r="U107" i="12" s="1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9" i="12"/>
  <c r="G119" i="12" s="1"/>
  <c r="M119" i="12" s="1"/>
  <c r="I119" i="12"/>
  <c r="K119" i="12"/>
  <c r="O119" i="12"/>
  <c r="Q119" i="12"/>
  <c r="U119" i="12"/>
  <c r="F121" i="12"/>
  <c r="G121" i="12" s="1"/>
  <c r="M121" i="12" s="1"/>
  <c r="I121" i="12"/>
  <c r="K121" i="12"/>
  <c r="O121" i="12"/>
  <c r="Q121" i="12"/>
  <c r="U121" i="12"/>
  <c r="F125" i="12"/>
  <c r="G125" i="12" s="1"/>
  <c r="M125" i="12" s="1"/>
  <c r="I125" i="12"/>
  <c r="K125" i="12"/>
  <c r="O125" i="12"/>
  <c r="Q125" i="12"/>
  <c r="U125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2" i="12"/>
  <c r="G132" i="12" s="1"/>
  <c r="M132" i="12" s="1"/>
  <c r="I132" i="12"/>
  <c r="K132" i="12"/>
  <c r="O132" i="12"/>
  <c r="Q132" i="12"/>
  <c r="U132" i="12"/>
  <c r="F136" i="12"/>
  <c r="G136" i="12" s="1"/>
  <c r="M136" i="12" s="1"/>
  <c r="I136" i="12"/>
  <c r="K136" i="12"/>
  <c r="O136" i="12"/>
  <c r="Q136" i="12"/>
  <c r="U136" i="12"/>
  <c r="F138" i="12"/>
  <c r="G138" i="12" s="1"/>
  <c r="M138" i="12" s="1"/>
  <c r="I138" i="12"/>
  <c r="K138" i="12"/>
  <c r="O138" i="12"/>
  <c r="Q138" i="12"/>
  <c r="U138" i="12"/>
  <c r="F140" i="12"/>
  <c r="G140" i="12" s="1"/>
  <c r="M140" i="12" s="1"/>
  <c r="I140" i="12"/>
  <c r="K140" i="12"/>
  <c r="O140" i="12"/>
  <c r="Q140" i="12"/>
  <c r="U140" i="12"/>
  <c r="G142" i="12"/>
  <c r="F143" i="12"/>
  <c r="G143" i="12"/>
  <c r="M143" i="12" s="1"/>
  <c r="M142" i="12" s="1"/>
  <c r="I143" i="12"/>
  <c r="I142" i="12" s="1"/>
  <c r="K143" i="12"/>
  <c r="K142" i="12" s="1"/>
  <c r="O143" i="12"/>
  <c r="O142" i="12" s="1"/>
  <c r="Q143" i="12"/>
  <c r="Q142" i="12" s="1"/>
  <c r="U143" i="12"/>
  <c r="U142" i="12" s="1"/>
  <c r="I20" i="1"/>
  <c r="I19" i="1"/>
  <c r="I18" i="1"/>
  <c r="I17" i="1"/>
  <c r="I16" i="1"/>
  <c r="I52" i="1"/>
  <c r="G27" i="1"/>
  <c r="F40" i="1"/>
  <c r="G28" i="1" s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3" i="1" l="1"/>
  <c r="M108" i="12"/>
  <c r="M107" i="12" s="1"/>
  <c r="G107" i="12"/>
  <c r="M73" i="12"/>
  <c r="M67" i="12"/>
  <c r="M66" i="12" s="1"/>
  <c r="G66" i="12"/>
  <c r="M9" i="12"/>
  <c r="M8" i="12" s="1"/>
  <c r="G73" i="12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<sst xmlns="http://schemas.openxmlformats.org/spreadsheetml/2006/main" count="538" uniqueCount="301">
  <si>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</si>
  <si>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</si>
  <si>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</si>
  <si>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</si>
  <si>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</si>
  <si>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</si>
  <si>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</si>
  <si>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</si>
  <si>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</si>
  <si>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</si>
  <si>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</si>
  <si>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</si>
  <si>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</si>
  <si>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</si>
  <si>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</si>
  <si>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</si>
  <si>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</si>
  <si>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</si>
  <si>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</si>
  <si>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</si>
  <si>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</si>
  <si>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</si>
  <si>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</si>
  <si>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</si>
  <si>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</si>
  <si>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</si>
  <si>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</si>
  <si>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</si>
  <si>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</si>
  <si>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</si>
  <si>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</si>
  <si>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</si>
  <si>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</si>
  <si>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</si>
  <si>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</si>
  <si>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</si>
  <si>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</si>
  <si>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</si>
  <si>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</si>
  <si>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</si>
  <si>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</si>
  <si>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</si>
  <si>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</si>
  <si>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</si>
  <si>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</si>
  <si>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M. Dvořák</t>
  </si>
  <si>
    <t>ZTV sídliště RD Řečice,   SO 101 Komunikace - dílčí rozpočet</t>
  </si>
  <si>
    <t>Obec Volfířov</t>
  </si>
  <si>
    <t>42</t>
  </si>
  <si>
    <t>Volfířov</t>
  </si>
  <si>
    <t>38001</t>
  </si>
  <si>
    <t>00247715</t>
  </si>
  <si>
    <t>CZ00247715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</si>
  <si>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</si>
  <si>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</si>
  <si>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</si>
  <si>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</si>
  <si>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</si>
  <si>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</si>
  <si>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</si>
  <si>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</si>
  <si>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</si>
  <si>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</si>
  <si>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</si>
  <si>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</si>
  <si>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</si>
  <si>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</si>
  <si>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</si>
  <si>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</si>
  <si>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</si>
  <si>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</si>
  <si>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</si>
  <si>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</si>
  <si>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</si>
  <si>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</si>
  <si>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</si>
  <si>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</si>
  <si>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</si>
  <si>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</si>
  <si>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</si>
  <si>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</si>
  <si>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</si>
  <si>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</si>
  <si>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</si>
  <si>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</si>
  <si>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</si>
  <si>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</si>
  <si>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</si>
  <si>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</si>
  <si>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</si>
  <si>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</si>
  <si>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</si>
  <si>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</si>
  <si>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</si>
  <si>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</si>
  <si>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</si>
  <si>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</si>
  <si>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119001411R00</t>
  </si>
  <si>
    <t>Dočasné zajištění beton.a plast. potrubí do DN 200</t>
  </si>
  <si>
    <t>m</t>
  </si>
  <si>
    <t>POL1_0</t>
  </si>
  <si>
    <t>stávající vodovod</t>
  </si>
  <si>
    <t>POP</t>
  </si>
  <si>
    <t>130001101R00</t>
  </si>
  <si>
    <t>Příplatek za ztížené hloubení v blízkosti vedení</t>
  </si>
  <si>
    <t>m3</t>
  </si>
  <si>
    <t>stávající vodovod, stávající zemní kabel slaboproud</t>
  </si>
  <si>
    <t>6*0,6*1,8</t>
  </si>
  <si>
    <t>VV</t>
  </si>
  <si>
    <t>121101103R00</t>
  </si>
  <si>
    <t>Sejmutí ornice s přemístěním přes 100 do 250 m</t>
  </si>
  <si>
    <t>V předpokládané tl. 30 cm a 20 cm. Plocha odtěžení pro obytnou zónu - uliční prostor + 2 x 1 m, chodník - š. pás š. 3,0 m, kanalizace pruh š. 4,5 m</t>
  </si>
  <si>
    <t>Obytná zóna:139*10*0,3</t>
  </si>
  <si>
    <t>Obratiště:11,5*11*0,3</t>
  </si>
  <si>
    <t>Chodník:75,5*3*0,2</t>
  </si>
  <si>
    <t>Kanalizace:60,5*4,5*0,2</t>
  </si>
  <si>
    <t>retence:250*0,2</t>
  </si>
  <si>
    <t>181301105R00</t>
  </si>
  <si>
    <t>Rozprostření ornice, rovina, tl. 25-30 cm,do 500m2</t>
  </si>
  <si>
    <t>m2</t>
  </si>
  <si>
    <t>139*2</t>
  </si>
  <si>
    <t>181301101R00</t>
  </si>
  <si>
    <t>Rozprostření ornice, rovina, tl. do 10 cm do 500m2</t>
  </si>
  <si>
    <t>75,5*1,5+60,5*4,5</t>
  </si>
  <si>
    <t>182301121R00</t>
  </si>
  <si>
    <t>Rozprostření ornice, svah, tl. do 10 cm, do 500 m2</t>
  </si>
  <si>
    <t>181301103R00</t>
  </si>
  <si>
    <t>Rozprostření ornice, rovina, tl. 15-20 cm,do 500m2</t>
  </si>
  <si>
    <t>171201101R00</t>
  </si>
  <si>
    <t>Uložení sypaniny do násypů nezhutněných</t>
  </si>
  <si>
    <t>413,75+626,5</t>
  </si>
  <si>
    <t>162201102R00</t>
  </si>
  <si>
    <t>Vodorovné přemístění výkopku z hor.1-4 do 50 m</t>
  </si>
  <si>
    <t>604,7/2+11,34/2+110-4,27</t>
  </si>
  <si>
    <t>162301101R00</t>
  </si>
  <si>
    <t>Vodorovné přemístění výkopku z hor.1-4 do 500 m</t>
  </si>
  <si>
    <t>604,7/2+11,34/2+318,48</t>
  </si>
  <si>
    <t>167101102R00</t>
  </si>
  <si>
    <t>Nakládání výkopku z hor.1-4 v množství nad 100 m3</t>
  </si>
  <si>
    <t>Ornice:278*0,25+385,5*0,1+250*0,1+515*0,15</t>
  </si>
  <si>
    <t>181201101R00</t>
  </si>
  <si>
    <t>Úprava pláně v násypech v hor. 1-4, bez zhutnění</t>
  </si>
  <si>
    <t>278+385,5+515</t>
  </si>
  <si>
    <t>181201102R00</t>
  </si>
  <si>
    <t>Úprava pláně v násypech v hor. 1-4, se zhutněním</t>
  </si>
  <si>
    <t>AB:786*1,1</t>
  </si>
  <si>
    <t>kostky:79</t>
  </si>
  <si>
    <t>chodník:99*1,2</t>
  </si>
  <si>
    <t>parkovací stání:58,2</t>
  </si>
  <si>
    <t>182201101R00</t>
  </si>
  <si>
    <t>Svahování násypů</t>
  </si>
  <si>
    <t>retence:250</t>
  </si>
  <si>
    <t>příkop na jihu:55*1,75+191</t>
  </si>
  <si>
    <t>180402111R00</t>
  </si>
  <si>
    <t>Založení trávníku parkového výsevem v rovině</t>
  </si>
  <si>
    <t>278+385,5+250-60+515</t>
  </si>
  <si>
    <t>132101110R00</t>
  </si>
  <si>
    <t>Hloubení rýh š.do 60 cm v hor.2 do 50 m3, STROJNĚ</t>
  </si>
  <si>
    <t>pro drenáž</t>
  </si>
  <si>
    <t>94,5*0,3*0,4</t>
  </si>
  <si>
    <t>131201111R00</t>
  </si>
  <si>
    <t>Hloubení nezapaž. jam hor.3 do 100 m3, STROJNĚ</t>
  </si>
  <si>
    <t>retence:250*0,4</t>
  </si>
  <si>
    <t>příkopy:50*0,2</t>
  </si>
  <si>
    <t>131101112R00</t>
  </si>
  <si>
    <t>Hloubení nezapaž. jam hor.2 do 1000 m3, STROJNĚ</t>
  </si>
  <si>
    <t>Obytná zóna:(1305+120)*0,2</t>
  </si>
  <si>
    <t>Chodník:83,7*2*0,2</t>
  </si>
  <si>
    <t>131201119R00</t>
  </si>
  <si>
    <t>Příplatek za lepivost - hloubení nezap.jam v hor.3</t>
  </si>
  <si>
    <t>110/4</t>
  </si>
  <si>
    <t>174101101R00</t>
  </si>
  <si>
    <t>Zásyp jam, rýh, šachet se zhutněním</t>
  </si>
  <si>
    <t>drenáž:95*0,3*0,15</t>
  </si>
  <si>
    <t>113202111R00</t>
  </si>
  <si>
    <t>Vytrhání obrub obrubníků silničních</t>
  </si>
  <si>
    <t>4,5*2+1,5</t>
  </si>
  <si>
    <t>112100010RA0</t>
  </si>
  <si>
    <t>Kácení stromů 20-30 cm, naložení a odvoz do 1 km</t>
  </si>
  <si>
    <t>kus</t>
  </si>
  <si>
    <t>POL2_0</t>
  </si>
  <si>
    <t>113108310R00</t>
  </si>
  <si>
    <t>Odstranění asfaltové vrstvy pl. do 50 m2, tl.10 cm</t>
  </si>
  <si>
    <t>18*0,5</t>
  </si>
  <si>
    <t>212810010RAC</t>
  </si>
  <si>
    <t>Trativody z PVC drenážních flexibilních trubek, lože štěrkopísek a obsyp kamenivo, trubky d 100 mm</t>
  </si>
  <si>
    <t>Obsyp štěrkem fr. 16-32 v množství cca 30 x 20 cm. Trubky zaústit u uličních vpustí</t>
  </si>
  <si>
    <t>19,5+56+10+9</t>
  </si>
  <si>
    <t>211971110R00</t>
  </si>
  <si>
    <t>Opláštění žeber z geotextilie o sklonu do 1 : 2,5</t>
  </si>
  <si>
    <t>94,5*0,5</t>
  </si>
  <si>
    <t>69366202R</t>
  </si>
  <si>
    <t>Geotextilie 300 g/m2 š. 200 cm PES</t>
  </si>
  <si>
    <t>POL3_0</t>
  </si>
  <si>
    <t>564841111RT2</t>
  </si>
  <si>
    <t>Podklad ze štěrkodrti po zhutnění tloušťky 12 cm, štěrkodrť frakce 0-32 mm</t>
  </si>
  <si>
    <t>asfalt:786</t>
  </si>
  <si>
    <t>žulové kostky:79</t>
  </si>
  <si>
    <t>dlažba tl. 8 cm:69,7</t>
  </si>
  <si>
    <t>krajník:9*5*0,5</t>
  </si>
  <si>
    <t>564861111RT4</t>
  </si>
  <si>
    <t>Podklad ze štěrkodrti po zhutnění tloušťky 20 cm, štěrkodrť frakce 0-63 mm</t>
  </si>
  <si>
    <t>Plocha se započítáním podsypu pod obrubníky</t>
  </si>
  <si>
    <t>957,2*1,1</t>
  </si>
  <si>
    <t>564851111RT4</t>
  </si>
  <si>
    <t>Podklad ze štěrkodrti po zhutnění tloušťky 15 cm, štěrkodrť frakce 0-63 mm</t>
  </si>
  <si>
    <t>Chodník:99+15,5</t>
  </si>
  <si>
    <t>577112123RT2</t>
  </si>
  <si>
    <t>Beton asfalt. ACO 11 S modifik. š.nad 3 m, tl.4 cm, plochy 201-1000 m2</t>
  </si>
  <si>
    <t>565161211RT2</t>
  </si>
  <si>
    <t>Podklad z obal kam.ACP 16+,ACP 22+,nad 3 m,tl.8 cm, plochy 201-1000 m2</t>
  </si>
  <si>
    <t>573211111R00</t>
  </si>
  <si>
    <t>Postřik živičný spojovací z asfaltu 0,5-0,7 kg/m2</t>
  </si>
  <si>
    <t>596215040R00</t>
  </si>
  <si>
    <t>Kladení zámkové dlažby tl. 8 cm do drtě tl. 4 cm</t>
  </si>
  <si>
    <t>Dlažba drenážní:58,2</t>
  </si>
  <si>
    <t>Dlažba s npy:5,6+1,4+4,5</t>
  </si>
  <si>
    <t>59248202R</t>
  </si>
  <si>
    <t>Dlažba drenážní betonová přírodní, 240/135/80 mm</t>
  </si>
  <si>
    <t>Se zvětšenými mezerami pro možnost lepšího zasakování dešťových vod.</t>
  </si>
  <si>
    <t>58,2*1,05</t>
  </si>
  <si>
    <t>59248059R</t>
  </si>
  <si>
    <t>Kámen dlažební slepecký 20/10/8 barva</t>
  </si>
  <si>
    <t>Barva červená</t>
  </si>
  <si>
    <t>(5,6+1,4+4,5)*1,1</t>
  </si>
  <si>
    <t>596215020R00</t>
  </si>
  <si>
    <t>Kladení zámkové dlažby tl. 6 cm do drtě tl. 3 cm</t>
  </si>
  <si>
    <t>99+3,5</t>
  </si>
  <si>
    <t>59245140R</t>
  </si>
  <si>
    <t>Dlažba zámková skladebná 240 x 120 x 60 mm  šedá</t>
  </si>
  <si>
    <t>99*1,05</t>
  </si>
  <si>
    <t>59248057R</t>
  </si>
  <si>
    <t>Kámen dlažební slepecký 20/10/6 barva</t>
  </si>
  <si>
    <t>3,5*1,1</t>
  </si>
  <si>
    <t>591211111R00</t>
  </si>
  <si>
    <t>Kladení dlažby drobné kostky,lože z kamen.tl. 5 cm</t>
  </si>
  <si>
    <t>58380129R</t>
  </si>
  <si>
    <t>Kostka dlažební drobná 10/12 štípaná Itř. 1t=4,0m2</t>
  </si>
  <si>
    <t>t</t>
  </si>
  <si>
    <t>79/4*1,03</t>
  </si>
  <si>
    <t>597101...</t>
  </si>
  <si>
    <t>M + D odvodňovacího žlabu - polymerbeton E 600, včetně beton.lože C25/30, zatížení E 600, F 900 kN</t>
  </si>
  <si>
    <t>Včetně dodávky liniového odvodňovacího žlabu krytého mříží z litiny, otevřená čela sešikmená</t>
  </si>
  <si>
    <t>914001121R00</t>
  </si>
  <si>
    <t>Osaz.svislé dopr.značky a sloupku,Al patka, základ</t>
  </si>
  <si>
    <t>Včetně přesunu stáv. značek začátek a konec obce</t>
  </si>
  <si>
    <t>nové:5</t>
  </si>
  <si>
    <t>přesun:2</t>
  </si>
  <si>
    <t>40444973.AR</t>
  </si>
  <si>
    <t>Značka dopravní upravující přednost P 2, rozměr 500 x 500 mm, fólie 2</t>
  </si>
  <si>
    <t>40444984.AR</t>
  </si>
  <si>
    <t>Značka dopravní upravující přednost P 4, rozměr 700 mm, fólie 1</t>
  </si>
  <si>
    <t>40445244R</t>
  </si>
  <si>
    <t>Značka dopravní informativní provozní IP 10, rozměr 500 x 500 mm</t>
  </si>
  <si>
    <t>40445...</t>
  </si>
  <si>
    <t>Značka dopravní obyt. zóna IZ 5 a/b, 700/1000 mm, ref. tř. 1, vč. objímek</t>
  </si>
  <si>
    <t>914991001R00</t>
  </si>
  <si>
    <t>Montáž dočasné značky včetně stojanu</t>
  </si>
  <si>
    <t>914992001R00</t>
  </si>
  <si>
    <t>Nájem dopravní značky včetně stojanu - den</t>
  </si>
  <si>
    <t>5*90</t>
  </si>
  <si>
    <t>916661111RT5</t>
  </si>
  <si>
    <t>Osazení park. obrubníků do lože z C 12/15 s opěrou, včetně obrubníku 80x250x1000 mm</t>
  </si>
  <si>
    <t>8+15+34*2</t>
  </si>
  <si>
    <t>917862111RT7</t>
  </si>
  <si>
    <t>Osazení stojat. obrub.bet. s opěrou,lože z C 12/15, včetně obrubníku ABO 2 - 15 100/15/25</t>
  </si>
  <si>
    <t>60,5+25+9,5+6,5+2+12+1,5+4,5+3+12+1,5+4,5+3+0,5+6+21,5</t>
  </si>
  <si>
    <t>9,5+5,5+7+6+9,5+10</t>
  </si>
  <si>
    <t>podél parkoviště:15,5</t>
  </si>
  <si>
    <t>91786211..</t>
  </si>
  <si>
    <t>Osazení stojat. obrub.bet. s opěrou,lože z C 12/15, včetně obrubníku nájezdového 1000/150/150 mm</t>
  </si>
  <si>
    <t>Obyt. zóna:52,5+22,5+23+16+7+7,5+3,5</t>
  </si>
  <si>
    <t>Chodník:(6+5)*3+9,5</t>
  </si>
  <si>
    <t>91786212..</t>
  </si>
  <si>
    <t>Osazení stojat. obrub.bet. s opěrou,lože z C 12/15, včetně obrubníku přechodového 1000/150/150/250</t>
  </si>
  <si>
    <t>917862114RU4</t>
  </si>
  <si>
    <t>Osazení stojatého obrubníku betonového, s boční opěrou, do lože z betonu C 25/30, včetně obrubníku obloukového R1 780 x 150 x 250 mm</t>
  </si>
  <si>
    <t>Celkem 10 ks</t>
  </si>
  <si>
    <t>5*1,5</t>
  </si>
  <si>
    <t>917932121R00</t>
  </si>
  <si>
    <t>Osazení betonové prefa přídlažby do lože z C16/20</t>
  </si>
  <si>
    <t>Započítat pás v šíři 50 cm - kladení na široko!</t>
  </si>
  <si>
    <t>vjezdy na pozemek:9*5</t>
  </si>
  <si>
    <t>zvýšený práh:4,5</t>
  </si>
  <si>
    <t>592162116R</t>
  </si>
  <si>
    <t>Přídlažba silniční nízká  ABK 50/25/8 přírodní</t>
  </si>
  <si>
    <t>49,5*4+2</t>
  </si>
  <si>
    <t>919735113R00</t>
  </si>
  <si>
    <t>Řezání stávajícího živičného krytu tl. 10 - 15 cm</t>
  </si>
  <si>
    <t>17+16,5</t>
  </si>
  <si>
    <t>919441211R00</t>
  </si>
  <si>
    <t>Čelo propustku z lom. kamene z trub DN 30 - 50 cm</t>
  </si>
  <si>
    <t>Zakončení šikmé odvodňovacího žlabu liniového u vjezdu na silnici</t>
  </si>
  <si>
    <t>998225111R00</t>
  </si>
  <si>
    <t>Přesun hmot, pozemní komunikace, kryt živičný</t>
  </si>
  <si>
    <t>0,043+41,274+1116,137+140,467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</si>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</sst>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vertical="top" wrapText="1" shrinkToFit="1"/>
    </xf>
    <xf numFmtId="17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SUMIF(F47:F51,A16,I47:I51)+SUMIF(F47:F51,"PSU",I47:I51)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SUMIF(F47:F51,A17,I47:I51)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SUMIF(F47:F51,A18,I47:I51)</f>
        <v>0</v>
      </c>
      <c r="J18" s="82"/>
    </row>
    <row r="19" spans="1:10" ht="23.25" customHeight="1" x14ac:dyDescent="0.2">
      <c r="A19" s="192" t="s">
        <v>68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SUMIF(F47:F51,A19,I47:I51)</f>
        <v>0</v>
      </c>
      <c r="J19" s="82"/>
    </row>
    <row r="20" spans="1:10" ht="23.25" customHeight="1" x14ac:dyDescent="0.2">
      <c r="A20" s="192" t="s">
        <v>69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SUMIF(F47:F51,A20,I47:I51)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53</v>
      </c>
      <c r="C39" s="137" t="s">
        <v>46</v>
      </c>
      <c r="D39" s="138"/>
      <c r="E39" s="138"/>
      <c r="F39" s="146">
        <f>'Rozpočet Pol'!AC146</f>
        <v>0</v>
      </c>
      <c r="G39" s="147">
        <f>'Rozpočet Pol'!AD146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56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57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58</v>
      </c>
      <c r="C47" s="174" t="s">
        <v>59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60</v>
      </c>
      <c r="C48" s="164" t="s">
        <v>61</v>
      </c>
      <c r="D48" s="166"/>
      <c r="E48" s="166"/>
      <c r="F48" s="182" t="s">
        <v>23</v>
      </c>
      <c r="G48" s="183"/>
      <c r="H48" s="183"/>
      <c r="I48" s="184">
        <f>'Rozpočet Pol'!G66</f>
        <v>0</v>
      </c>
      <c r="J48" s="184"/>
    </row>
    <row r="49" spans="1:10" ht="25.5" customHeight="1" x14ac:dyDescent="0.2">
      <c r="A49" s="162"/>
      <c r="B49" s="165" t="s">
        <v>62</v>
      </c>
      <c r="C49" s="164" t="s">
        <v>63</v>
      </c>
      <c r="D49" s="166"/>
      <c r="E49" s="166"/>
      <c r="F49" s="182" t="s">
        <v>23</v>
      </c>
      <c r="G49" s="183"/>
      <c r="H49" s="183"/>
      <c r="I49" s="184">
        <f>'Rozpočet Pol'!G73</f>
        <v>0</v>
      </c>
      <c r="J49" s="184"/>
    </row>
    <row r="50" spans="1:10" ht="25.5" customHeight="1" x14ac:dyDescent="0.2">
      <c r="A50" s="162"/>
      <c r="B50" s="165" t="s">
        <v>64</v>
      </c>
      <c r="C50" s="164" t="s">
        <v>65</v>
      </c>
      <c r="D50" s="166"/>
      <c r="E50" s="166"/>
      <c r="F50" s="182" t="s">
        <v>23</v>
      </c>
      <c r="G50" s="183"/>
      <c r="H50" s="183"/>
      <c r="I50" s="184">
        <f>'Rozpočet Pol'!G107</f>
        <v>0</v>
      </c>
      <c r="J50" s="184"/>
    </row>
    <row r="51" spans="1:10" ht="25.5" customHeight="1" x14ac:dyDescent="0.2">
      <c r="A51" s="162"/>
      <c r="B51" s="176" t="s">
        <v>66</v>
      </c>
      <c r="C51" s="177" t="s">
        <v>67</v>
      </c>
      <c r="D51" s="178"/>
      <c r="E51" s="178"/>
      <c r="F51" s="185" t="s">
        <v>23</v>
      </c>
      <c r="G51" s="186"/>
      <c r="H51" s="186"/>
      <c r="I51" s="187">
        <f>'Rozpočet Pol'!G142</f>
        <v>0</v>
      </c>
      <c r="J51" s="187"/>
    </row>
    <row r="52" spans="1:10" ht="25.5" customHeight="1" x14ac:dyDescent="0.2">
      <c r="A52" s="163"/>
      <c r="B52" s="169" t="s">
        <v>1</v>
      </c>
      <c r="C52" s="169"/>
      <c r="D52" s="170"/>
      <c r="E52" s="170"/>
      <c r="F52" s="188"/>
      <c r="G52" s="189"/>
      <c r="H52" s="189"/>
      <c r="I52" s="190">
        <f>SUM(I47:I51)</f>
        <v>0</v>
      </c>
      <c r="J52" s="190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  <row r="55" spans="1:10" x14ac:dyDescent="0.2">
      <c r="F55" s="191"/>
      <c r="G55" s="129"/>
      <c r="H55" s="191"/>
      <c r="I55" s="129"/>
      <c r="J55" s="129"/>
    </row>
  </sheetData>
  <sheetProtection password="CB5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6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71</v>
      </c>
    </row>
    <row r="2" spans="1:60" ht="24.95" customHeight="1" x14ac:dyDescent="0.2">
      <c r="A2" s="201" t="s">
        <v>70</v>
      </c>
      <c r="B2" s="195"/>
      <c r="C2" s="196" t="s">
        <v>46</v>
      </c>
      <c r="D2" s="197"/>
      <c r="E2" s="197"/>
      <c r="F2" s="197"/>
      <c r="G2" s="203"/>
      <c r="AE2" t="s">
        <v>72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73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74</v>
      </c>
    </row>
    <row r="5" spans="1:60" hidden="1" x14ac:dyDescent="0.2">
      <c r="A5" s="205" t="s">
        <v>75</v>
      </c>
      <c r="B5" s="206"/>
      <c r="C5" s="207"/>
      <c r="D5" s="208"/>
      <c r="E5" s="208"/>
      <c r="F5" s="208"/>
      <c r="G5" s="209"/>
      <c r="AE5" t="s">
        <v>76</v>
      </c>
    </row>
    <row r="7" spans="1:60" ht="38.25" x14ac:dyDescent="0.2">
      <c r="A7" s="215" t="s">
        <v>77</v>
      </c>
      <c r="B7" s="216" t="s">
        <v>78</v>
      </c>
      <c r="C7" s="216" t="s">
        <v>79</v>
      </c>
      <c r="D7" s="215" t="s">
        <v>80</v>
      </c>
      <c r="E7" s="215" t="s">
        <v>81</v>
      </c>
      <c r="F7" s="210" t="s">
        <v>82</v>
      </c>
      <c r="G7" s="236" t="s">
        <v>28</v>
      </c>
      <c r="H7" s="237" t="s">
        <v>29</v>
      </c>
      <c r="I7" s="237" t="s">
        <v>83</v>
      </c>
      <c r="J7" s="237" t="s">
        <v>30</v>
      </c>
      <c r="K7" s="237" t="s">
        <v>84</v>
      </c>
      <c r="L7" s="237" t="s">
        <v>85</v>
      </c>
      <c r="M7" s="237" t="s">
        <v>86</v>
      </c>
      <c r="N7" s="237" t="s">
        <v>87</v>
      </c>
      <c r="O7" s="237" t="s">
        <v>88</v>
      </c>
      <c r="P7" s="237" t="s">
        <v>89</v>
      </c>
      <c r="Q7" s="237" t="s">
        <v>90</v>
      </c>
      <c r="R7" s="237" t="s">
        <v>91</v>
      </c>
      <c r="S7" s="237" t="s">
        <v>92</v>
      </c>
      <c r="T7" s="237" t="s">
        <v>93</v>
      </c>
      <c r="U7" s="218" t="s">
        <v>94</v>
      </c>
    </row>
    <row r="8" spans="1:60" x14ac:dyDescent="0.2">
      <c r="A8" s="238" t="s">
        <v>95</v>
      </c>
      <c r="B8" s="239" t="s">
        <v>58</v>
      </c>
      <c r="C8" s="240" t="s">
        <v>59</v>
      </c>
      <c r="D8" s="217"/>
      <c r="E8" s="241"/>
      <c r="F8" s="242"/>
      <c r="G8" s="242">
        <f>SUMIF(AE9:AE65,"&lt;&gt;NOR",G9:G65)</f>
        <v>0</v>
      </c>
      <c r="H8" s="242"/>
      <c r="I8" s="242">
        <f>SUM(I9:I65)</f>
        <v>0</v>
      </c>
      <c r="J8" s="242"/>
      <c r="K8" s="242">
        <f>SUM(K9:K65)</f>
        <v>0</v>
      </c>
      <c r="L8" s="242"/>
      <c r="M8" s="242">
        <f>SUM(M9:M65)</f>
        <v>0</v>
      </c>
      <c r="N8" s="217"/>
      <c r="O8" s="217">
        <f>SUM(O9:O65)</f>
        <v>4.2799999999999998E-2</v>
      </c>
      <c r="P8" s="217"/>
      <c r="Q8" s="217">
        <f>SUM(Q9:Q65)</f>
        <v>4.8149999999999995</v>
      </c>
      <c r="R8" s="217"/>
      <c r="S8" s="217"/>
      <c r="T8" s="238"/>
      <c r="U8" s="217">
        <f>SUM(U9:U65)</f>
        <v>682.54000000000008</v>
      </c>
      <c r="AE8" t="s">
        <v>96</v>
      </c>
    </row>
    <row r="9" spans="1:60" outlineLevel="1" x14ac:dyDescent="0.2">
      <c r="A9" s="212">
        <v>1</v>
      </c>
      <c r="B9" s="219" t="s">
        <v>97</v>
      </c>
      <c r="C9" s="264" t="s">
        <v>98</v>
      </c>
      <c r="D9" s="221" t="s">
        <v>99</v>
      </c>
      <c r="E9" s="227">
        <v>4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21</v>
      </c>
      <c r="M9" s="232">
        <f>G9*(1+L9/100)</f>
        <v>0</v>
      </c>
      <c r="N9" s="221">
        <v>1.0699999999999999E-2</v>
      </c>
      <c r="O9" s="221">
        <f>ROUND(E9*N9,5)</f>
        <v>4.2799999999999998E-2</v>
      </c>
      <c r="P9" s="221">
        <v>0</v>
      </c>
      <c r="Q9" s="221">
        <f>ROUND(E9*P9,5)</f>
        <v>0</v>
      </c>
      <c r="R9" s="221"/>
      <c r="S9" s="221"/>
      <c r="T9" s="222">
        <v>0.90800000000000003</v>
      </c>
      <c r="U9" s="221">
        <f>ROUND(E9*T9,2)</f>
        <v>3.63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9"/>
      <c r="C10" s="265" t="s">
        <v>101</v>
      </c>
      <c r="D10" s="223"/>
      <c r="E10" s="228"/>
      <c r="F10" s="233"/>
      <c r="G10" s="234"/>
      <c r="H10" s="232"/>
      <c r="I10" s="232"/>
      <c r="J10" s="232"/>
      <c r="K10" s="232"/>
      <c r="L10" s="232"/>
      <c r="M10" s="232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102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4" t="str">
        <f>C10</f>
        <v>stávající vodovod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2</v>
      </c>
      <c r="B11" s="219" t="s">
        <v>103</v>
      </c>
      <c r="C11" s="264" t="s">
        <v>104</v>
      </c>
      <c r="D11" s="221" t="s">
        <v>105</v>
      </c>
      <c r="E11" s="227">
        <v>6.48</v>
      </c>
      <c r="F11" s="231">
        <f>H11+J11</f>
        <v>0</v>
      </c>
      <c r="G11" s="232">
        <f>ROUND(E11*F11,2)</f>
        <v>0</v>
      </c>
      <c r="H11" s="232"/>
      <c r="I11" s="232">
        <f>ROUND(E11*H11,2)</f>
        <v>0</v>
      </c>
      <c r="J11" s="232"/>
      <c r="K11" s="232">
        <f>ROUND(E11*J11,2)</f>
        <v>0</v>
      </c>
      <c r="L11" s="232">
        <v>21</v>
      </c>
      <c r="M11" s="232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1.7629999999999999</v>
      </c>
      <c r="U11" s="221">
        <f>ROUND(E11*T11,2)</f>
        <v>11.42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100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9"/>
      <c r="C12" s="265" t="s">
        <v>106</v>
      </c>
      <c r="D12" s="223"/>
      <c r="E12" s="228"/>
      <c r="F12" s="233"/>
      <c r="G12" s="234"/>
      <c r="H12" s="232"/>
      <c r="I12" s="232"/>
      <c r="J12" s="232"/>
      <c r="K12" s="232"/>
      <c r="L12" s="232"/>
      <c r="M12" s="232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102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4" t="str">
        <f>C12</f>
        <v>stávající vodovod, stávající zemní kabel slaboproud</v>
      </c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9"/>
      <c r="C13" s="266" t="s">
        <v>107</v>
      </c>
      <c r="D13" s="224"/>
      <c r="E13" s="229">
        <v>6.48</v>
      </c>
      <c r="F13" s="232"/>
      <c r="G13" s="232"/>
      <c r="H13" s="232"/>
      <c r="I13" s="232"/>
      <c r="J13" s="232"/>
      <c r="K13" s="232"/>
      <c r="L13" s="232"/>
      <c r="M13" s="232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108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3</v>
      </c>
      <c r="B14" s="219" t="s">
        <v>109</v>
      </c>
      <c r="C14" s="264" t="s">
        <v>110</v>
      </c>
      <c r="D14" s="221" t="s">
        <v>105</v>
      </c>
      <c r="E14" s="227">
        <v>604.70000000000005</v>
      </c>
      <c r="F14" s="231">
        <f>H14+J14</f>
        <v>0</v>
      </c>
      <c r="G14" s="232">
        <f>ROUND(E14*F14,2)</f>
        <v>0</v>
      </c>
      <c r="H14" s="232"/>
      <c r="I14" s="232">
        <f>ROUND(E14*H14,2)</f>
        <v>0</v>
      </c>
      <c r="J14" s="232"/>
      <c r="K14" s="232">
        <f>ROUND(E14*J14,2)</f>
        <v>0</v>
      </c>
      <c r="L14" s="232">
        <v>21</v>
      </c>
      <c r="M14" s="232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1.34E-2</v>
      </c>
      <c r="U14" s="221">
        <f>ROUND(E14*T14,2)</f>
        <v>8.1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100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2"/>
      <c r="B15" s="219"/>
      <c r="C15" s="265" t="s">
        <v>111</v>
      </c>
      <c r="D15" s="223"/>
      <c r="E15" s="228"/>
      <c r="F15" s="233"/>
      <c r="G15" s="234"/>
      <c r="H15" s="232"/>
      <c r="I15" s="232"/>
      <c r="J15" s="232"/>
      <c r="K15" s="232"/>
      <c r="L15" s="232"/>
      <c r="M15" s="232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102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4" t="str">
        <f>C15</f>
        <v>V předpokládané tl. 30 cm a 20 cm. Plocha odtěžení pro obytnou zónu - uliční prostor + 2 x 1 m, chodník - š. pás š. 3,0 m, kanalizace pruh š. 4,5 m</v>
      </c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9"/>
      <c r="C16" s="266" t="s">
        <v>112</v>
      </c>
      <c r="D16" s="224"/>
      <c r="E16" s="229">
        <v>417</v>
      </c>
      <c r="F16" s="232"/>
      <c r="G16" s="232"/>
      <c r="H16" s="232"/>
      <c r="I16" s="232"/>
      <c r="J16" s="232"/>
      <c r="K16" s="232"/>
      <c r="L16" s="232"/>
      <c r="M16" s="232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108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19"/>
      <c r="C17" s="266" t="s">
        <v>113</v>
      </c>
      <c r="D17" s="224"/>
      <c r="E17" s="229">
        <v>37.950000000000003</v>
      </c>
      <c r="F17" s="232"/>
      <c r="G17" s="232"/>
      <c r="H17" s="232"/>
      <c r="I17" s="232"/>
      <c r="J17" s="232"/>
      <c r="K17" s="232"/>
      <c r="L17" s="232"/>
      <c r="M17" s="232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108</v>
      </c>
      <c r="AF17" s="211">
        <v>0</v>
      </c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9"/>
      <c r="C18" s="266" t="s">
        <v>114</v>
      </c>
      <c r="D18" s="224"/>
      <c r="E18" s="229">
        <v>45.3</v>
      </c>
      <c r="F18" s="232"/>
      <c r="G18" s="232"/>
      <c r="H18" s="232"/>
      <c r="I18" s="232"/>
      <c r="J18" s="232"/>
      <c r="K18" s="232"/>
      <c r="L18" s="232"/>
      <c r="M18" s="232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108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9"/>
      <c r="C19" s="266" t="s">
        <v>115</v>
      </c>
      <c r="D19" s="224"/>
      <c r="E19" s="229">
        <v>54.45</v>
      </c>
      <c r="F19" s="232"/>
      <c r="G19" s="232"/>
      <c r="H19" s="232"/>
      <c r="I19" s="232"/>
      <c r="J19" s="232"/>
      <c r="K19" s="232"/>
      <c r="L19" s="232"/>
      <c r="M19" s="232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108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/>
      <c r="B20" s="219"/>
      <c r="C20" s="266" t="s">
        <v>116</v>
      </c>
      <c r="D20" s="224"/>
      <c r="E20" s="229">
        <v>50</v>
      </c>
      <c r="F20" s="232"/>
      <c r="G20" s="232"/>
      <c r="H20" s="232"/>
      <c r="I20" s="232"/>
      <c r="J20" s="232"/>
      <c r="K20" s="232"/>
      <c r="L20" s="232"/>
      <c r="M20" s="232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108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4</v>
      </c>
      <c r="B21" s="219" t="s">
        <v>117</v>
      </c>
      <c r="C21" s="264" t="s">
        <v>118</v>
      </c>
      <c r="D21" s="221" t="s">
        <v>119</v>
      </c>
      <c r="E21" s="227">
        <v>278</v>
      </c>
      <c r="F21" s="231">
        <f>H21+J21</f>
        <v>0</v>
      </c>
      <c r="G21" s="232">
        <f>ROUND(E21*F21,2)</f>
        <v>0</v>
      </c>
      <c r="H21" s="232"/>
      <c r="I21" s="232">
        <f>ROUND(E21*H21,2)</f>
        <v>0</v>
      </c>
      <c r="J21" s="232"/>
      <c r="K21" s="232">
        <f>ROUND(E21*J21,2)</f>
        <v>0</v>
      </c>
      <c r="L21" s="232">
        <v>21</v>
      </c>
      <c r="M21" s="232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0.41599999999999998</v>
      </c>
      <c r="U21" s="221">
        <f>ROUND(E21*T21,2)</f>
        <v>115.65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9"/>
      <c r="C22" s="266" t="s">
        <v>120</v>
      </c>
      <c r="D22" s="224"/>
      <c r="E22" s="229">
        <v>278</v>
      </c>
      <c r="F22" s="232"/>
      <c r="G22" s="232"/>
      <c r="H22" s="232"/>
      <c r="I22" s="232"/>
      <c r="J22" s="232"/>
      <c r="K22" s="232"/>
      <c r="L22" s="232"/>
      <c r="M22" s="232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108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5</v>
      </c>
      <c r="B23" s="219" t="s">
        <v>121</v>
      </c>
      <c r="C23" s="264" t="s">
        <v>122</v>
      </c>
      <c r="D23" s="221" t="s">
        <v>119</v>
      </c>
      <c r="E23" s="227">
        <v>385.5</v>
      </c>
      <c r="F23" s="231">
        <f>H23+J23</f>
        <v>0</v>
      </c>
      <c r="G23" s="232">
        <f>ROUND(E23*F23,2)</f>
        <v>0</v>
      </c>
      <c r="H23" s="232"/>
      <c r="I23" s="232">
        <f>ROUND(E23*H23,2)</f>
        <v>0</v>
      </c>
      <c r="J23" s="232"/>
      <c r="K23" s="232">
        <f>ROUND(E23*J23,2)</f>
        <v>0</v>
      </c>
      <c r="L23" s="232">
        <v>21</v>
      </c>
      <c r="M23" s="232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0.13</v>
      </c>
      <c r="U23" s="221">
        <f>ROUND(E23*T23,2)</f>
        <v>50.12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/>
      <c r="B24" s="219"/>
      <c r="C24" s="266" t="s">
        <v>123</v>
      </c>
      <c r="D24" s="224"/>
      <c r="E24" s="229">
        <v>385.5</v>
      </c>
      <c r="F24" s="232"/>
      <c r="G24" s="232"/>
      <c r="H24" s="232"/>
      <c r="I24" s="232"/>
      <c r="J24" s="232"/>
      <c r="K24" s="232"/>
      <c r="L24" s="232"/>
      <c r="M24" s="232"/>
      <c r="N24" s="221"/>
      <c r="O24" s="221"/>
      <c r="P24" s="221"/>
      <c r="Q24" s="221"/>
      <c r="R24" s="221"/>
      <c r="S24" s="221"/>
      <c r="T24" s="222"/>
      <c r="U24" s="22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108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6</v>
      </c>
      <c r="B25" s="219" t="s">
        <v>124</v>
      </c>
      <c r="C25" s="264" t="s">
        <v>125</v>
      </c>
      <c r="D25" s="221" t="s">
        <v>119</v>
      </c>
      <c r="E25" s="227">
        <v>250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21</v>
      </c>
      <c r="M25" s="232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0.19</v>
      </c>
      <c r="U25" s="221">
        <f>ROUND(E25*T25,2)</f>
        <v>47.5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100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7</v>
      </c>
      <c r="B26" s="219" t="s">
        <v>126</v>
      </c>
      <c r="C26" s="264" t="s">
        <v>127</v>
      </c>
      <c r="D26" s="221" t="s">
        <v>119</v>
      </c>
      <c r="E26" s="227">
        <v>515</v>
      </c>
      <c r="F26" s="231">
        <f>H26+J26</f>
        <v>0</v>
      </c>
      <c r="G26" s="232">
        <f>ROUND(E26*F26,2)</f>
        <v>0</v>
      </c>
      <c r="H26" s="232"/>
      <c r="I26" s="232">
        <f>ROUND(E26*H26,2)</f>
        <v>0</v>
      </c>
      <c r="J26" s="232"/>
      <c r="K26" s="232">
        <f>ROUND(E26*J26,2)</f>
        <v>0</v>
      </c>
      <c r="L26" s="232">
        <v>21</v>
      </c>
      <c r="M26" s="232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0.254</v>
      </c>
      <c r="U26" s="221">
        <f>ROUND(E26*T26,2)</f>
        <v>130.81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8</v>
      </c>
      <c r="B27" s="219" t="s">
        <v>128</v>
      </c>
      <c r="C27" s="264" t="s">
        <v>129</v>
      </c>
      <c r="D27" s="221" t="s">
        <v>105</v>
      </c>
      <c r="E27" s="227">
        <v>1040.25</v>
      </c>
      <c r="F27" s="231">
        <f>H27+J27</f>
        <v>0</v>
      </c>
      <c r="G27" s="232">
        <f>ROUND(E27*F27,2)</f>
        <v>0</v>
      </c>
      <c r="H27" s="232"/>
      <c r="I27" s="232">
        <f>ROUND(E27*H27,2)</f>
        <v>0</v>
      </c>
      <c r="J27" s="232"/>
      <c r="K27" s="232">
        <f>ROUND(E27*J27,2)</f>
        <v>0</v>
      </c>
      <c r="L27" s="232">
        <v>21</v>
      </c>
      <c r="M27" s="232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3.1E-2</v>
      </c>
      <c r="U27" s="221">
        <f>ROUND(E27*T27,2)</f>
        <v>32.25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/>
      <c r="B28" s="219"/>
      <c r="C28" s="266" t="s">
        <v>130</v>
      </c>
      <c r="D28" s="224"/>
      <c r="E28" s="229">
        <v>1040.25</v>
      </c>
      <c r="F28" s="232"/>
      <c r="G28" s="232"/>
      <c r="H28" s="232"/>
      <c r="I28" s="232"/>
      <c r="J28" s="232"/>
      <c r="K28" s="232"/>
      <c r="L28" s="232"/>
      <c r="M28" s="232"/>
      <c r="N28" s="221"/>
      <c r="O28" s="221"/>
      <c r="P28" s="221"/>
      <c r="Q28" s="221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108</v>
      </c>
      <c r="AF28" s="211">
        <v>0</v>
      </c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9</v>
      </c>
      <c r="B29" s="219" t="s">
        <v>131</v>
      </c>
      <c r="C29" s="264" t="s">
        <v>132</v>
      </c>
      <c r="D29" s="221" t="s">
        <v>105</v>
      </c>
      <c r="E29" s="227">
        <v>413.75</v>
      </c>
      <c r="F29" s="231">
        <f>H29+J29</f>
        <v>0</v>
      </c>
      <c r="G29" s="232">
        <f>ROUND(E29*F29,2)</f>
        <v>0</v>
      </c>
      <c r="H29" s="232"/>
      <c r="I29" s="232">
        <f>ROUND(E29*H29,2)</f>
        <v>0</v>
      </c>
      <c r="J29" s="232"/>
      <c r="K29" s="232">
        <f>ROUND(E29*J29,2)</f>
        <v>0</v>
      </c>
      <c r="L29" s="232">
        <v>21</v>
      </c>
      <c r="M29" s="232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7.3999999999999996E-2</v>
      </c>
      <c r="U29" s="221">
        <f>ROUND(E29*T29,2)</f>
        <v>30.62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100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/>
      <c r="B30" s="219"/>
      <c r="C30" s="266" t="s">
        <v>133</v>
      </c>
      <c r="D30" s="224"/>
      <c r="E30" s="229">
        <v>413.75</v>
      </c>
      <c r="F30" s="232"/>
      <c r="G30" s="232"/>
      <c r="H30" s="232"/>
      <c r="I30" s="232"/>
      <c r="J30" s="232"/>
      <c r="K30" s="232"/>
      <c r="L30" s="232"/>
      <c r="M30" s="232"/>
      <c r="N30" s="221"/>
      <c r="O30" s="221"/>
      <c r="P30" s="221"/>
      <c r="Q30" s="221"/>
      <c r="R30" s="221"/>
      <c r="S30" s="221"/>
      <c r="T30" s="222"/>
      <c r="U30" s="221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108</v>
      </c>
      <c r="AF30" s="211">
        <v>0</v>
      </c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10</v>
      </c>
      <c r="B31" s="219" t="s">
        <v>134</v>
      </c>
      <c r="C31" s="264" t="s">
        <v>135</v>
      </c>
      <c r="D31" s="221" t="s">
        <v>105</v>
      </c>
      <c r="E31" s="227">
        <v>626.5</v>
      </c>
      <c r="F31" s="231">
        <f>H31+J31</f>
        <v>0</v>
      </c>
      <c r="G31" s="232">
        <f>ROUND(E31*F31,2)</f>
        <v>0</v>
      </c>
      <c r="H31" s="232"/>
      <c r="I31" s="232">
        <f>ROUND(E31*H31,2)</f>
        <v>0</v>
      </c>
      <c r="J31" s="232"/>
      <c r="K31" s="232">
        <f>ROUND(E31*J31,2)</f>
        <v>0</v>
      </c>
      <c r="L31" s="232">
        <v>21</v>
      </c>
      <c r="M31" s="232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1.0999999999999999E-2</v>
      </c>
      <c r="U31" s="221">
        <f>ROUND(E31*T31,2)</f>
        <v>6.89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100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9"/>
      <c r="C32" s="266" t="s">
        <v>136</v>
      </c>
      <c r="D32" s="224"/>
      <c r="E32" s="229">
        <v>626.5</v>
      </c>
      <c r="F32" s="232"/>
      <c r="G32" s="232"/>
      <c r="H32" s="232"/>
      <c r="I32" s="232"/>
      <c r="J32" s="232"/>
      <c r="K32" s="232"/>
      <c r="L32" s="232"/>
      <c r="M32" s="232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108</v>
      </c>
      <c r="AF32" s="211">
        <v>0</v>
      </c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11</v>
      </c>
      <c r="B33" s="219" t="s">
        <v>137</v>
      </c>
      <c r="C33" s="264" t="s">
        <v>138</v>
      </c>
      <c r="D33" s="221" t="s">
        <v>105</v>
      </c>
      <c r="E33" s="227">
        <v>210.3</v>
      </c>
      <c r="F33" s="231">
        <f>H33+J33</f>
        <v>0</v>
      </c>
      <c r="G33" s="232">
        <f>ROUND(E33*F33,2)</f>
        <v>0</v>
      </c>
      <c r="H33" s="232"/>
      <c r="I33" s="232">
        <f>ROUND(E33*H33,2)</f>
        <v>0</v>
      </c>
      <c r="J33" s="232"/>
      <c r="K33" s="232">
        <f>ROUND(E33*J33,2)</f>
        <v>0</v>
      </c>
      <c r="L33" s="232">
        <v>21</v>
      </c>
      <c r="M33" s="232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5.2999999999999999E-2</v>
      </c>
      <c r="U33" s="221">
        <f>ROUND(E33*T33,2)</f>
        <v>11.15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100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/>
      <c r="B34" s="219"/>
      <c r="C34" s="266" t="s">
        <v>139</v>
      </c>
      <c r="D34" s="224"/>
      <c r="E34" s="229">
        <v>210.3</v>
      </c>
      <c r="F34" s="232"/>
      <c r="G34" s="232"/>
      <c r="H34" s="232"/>
      <c r="I34" s="232"/>
      <c r="J34" s="232"/>
      <c r="K34" s="232"/>
      <c r="L34" s="232"/>
      <c r="M34" s="232"/>
      <c r="N34" s="221"/>
      <c r="O34" s="221"/>
      <c r="P34" s="221"/>
      <c r="Q34" s="221"/>
      <c r="R34" s="221"/>
      <c r="S34" s="221"/>
      <c r="T34" s="222"/>
      <c r="U34" s="221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108</v>
      </c>
      <c r="AF34" s="211">
        <v>0</v>
      </c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12</v>
      </c>
      <c r="B35" s="219" t="s">
        <v>140</v>
      </c>
      <c r="C35" s="264" t="s">
        <v>141</v>
      </c>
      <c r="D35" s="221" t="s">
        <v>119</v>
      </c>
      <c r="E35" s="227">
        <v>1178.5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21</v>
      </c>
      <c r="M35" s="232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1.2999999999999999E-2</v>
      </c>
      <c r="U35" s="221">
        <f>ROUND(E35*T35,2)</f>
        <v>15.32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9"/>
      <c r="C36" s="266" t="s">
        <v>142</v>
      </c>
      <c r="D36" s="224"/>
      <c r="E36" s="229">
        <v>1178.5</v>
      </c>
      <c r="F36" s="232"/>
      <c r="G36" s="232"/>
      <c r="H36" s="232"/>
      <c r="I36" s="232"/>
      <c r="J36" s="232"/>
      <c r="K36" s="232"/>
      <c r="L36" s="232"/>
      <c r="M36" s="232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108</v>
      </c>
      <c r="AF36" s="211">
        <v>0</v>
      </c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>
        <v>13</v>
      </c>
      <c r="B37" s="219" t="s">
        <v>143</v>
      </c>
      <c r="C37" s="264" t="s">
        <v>144</v>
      </c>
      <c r="D37" s="221" t="s">
        <v>119</v>
      </c>
      <c r="E37" s="227">
        <v>1120.5999999999999</v>
      </c>
      <c r="F37" s="231">
        <f>H37+J37</f>
        <v>0</v>
      </c>
      <c r="G37" s="232">
        <f>ROUND(E37*F37,2)</f>
        <v>0</v>
      </c>
      <c r="H37" s="232"/>
      <c r="I37" s="232">
        <f>ROUND(E37*H37,2)</f>
        <v>0</v>
      </c>
      <c r="J37" s="232"/>
      <c r="K37" s="232">
        <f>ROUND(E37*J37,2)</f>
        <v>0</v>
      </c>
      <c r="L37" s="232">
        <v>21</v>
      </c>
      <c r="M37" s="232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1.7999999999999999E-2</v>
      </c>
      <c r="U37" s="221">
        <f>ROUND(E37*T37,2)</f>
        <v>20.170000000000002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100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/>
      <c r="B38" s="219"/>
      <c r="C38" s="266" t="s">
        <v>145</v>
      </c>
      <c r="D38" s="224"/>
      <c r="E38" s="229">
        <v>864.6</v>
      </c>
      <c r="F38" s="232"/>
      <c r="G38" s="232"/>
      <c r="H38" s="232"/>
      <c r="I38" s="232"/>
      <c r="J38" s="232"/>
      <c r="K38" s="232"/>
      <c r="L38" s="232"/>
      <c r="M38" s="232"/>
      <c r="N38" s="221"/>
      <c r="O38" s="221"/>
      <c r="P38" s="221"/>
      <c r="Q38" s="221"/>
      <c r="R38" s="221"/>
      <c r="S38" s="221"/>
      <c r="T38" s="222"/>
      <c r="U38" s="221"/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108</v>
      </c>
      <c r="AF38" s="211">
        <v>0</v>
      </c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/>
      <c r="B39" s="219"/>
      <c r="C39" s="266" t="s">
        <v>146</v>
      </c>
      <c r="D39" s="224"/>
      <c r="E39" s="229">
        <v>79</v>
      </c>
      <c r="F39" s="232"/>
      <c r="G39" s="232"/>
      <c r="H39" s="232"/>
      <c r="I39" s="232"/>
      <c r="J39" s="232"/>
      <c r="K39" s="232"/>
      <c r="L39" s="232"/>
      <c r="M39" s="232"/>
      <c r="N39" s="221"/>
      <c r="O39" s="221"/>
      <c r="P39" s="221"/>
      <c r="Q39" s="221"/>
      <c r="R39" s="221"/>
      <c r="S39" s="221"/>
      <c r="T39" s="222"/>
      <c r="U39" s="221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108</v>
      </c>
      <c r="AF39" s="211">
        <v>0</v>
      </c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9"/>
      <c r="C40" s="266" t="s">
        <v>147</v>
      </c>
      <c r="D40" s="224"/>
      <c r="E40" s="229">
        <v>118.8</v>
      </c>
      <c r="F40" s="232"/>
      <c r="G40" s="232"/>
      <c r="H40" s="232"/>
      <c r="I40" s="232"/>
      <c r="J40" s="232"/>
      <c r="K40" s="232"/>
      <c r="L40" s="232"/>
      <c r="M40" s="232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108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9"/>
      <c r="C41" s="266" t="s">
        <v>148</v>
      </c>
      <c r="D41" s="224"/>
      <c r="E41" s="229">
        <v>58.2</v>
      </c>
      <c r="F41" s="232"/>
      <c r="G41" s="232"/>
      <c r="H41" s="232"/>
      <c r="I41" s="232"/>
      <c r="J41" s="232"/>
      <c r="K41" s="232"/>
      <c r="L41" s="232"/>
      <c r="M41" s="232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108</v>
      </c>
      <c r="AF41" s="211">
        <v>0</v>
      </c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14</v>
      </c>
      <c r="B42" s="219" t="s">
        <v>149</v>
      </c>
      <c r="C42" s="264" t="s">
        <v>150</v>
      </c>
      <c r="D42" s="221" t="s">
        <v>119</v>
      </c>
      <c r="E42" s="227">
        <v>537.25</v>
      </c>
      <c r="F42" s="231">
        <f>H42+J42</f>
        <v>0</v>
      </c>
      <c r="G42" s="232">
        <f>ROUND(E42*F42,2)</f>
        <v>0</v>
      </c>
      <c r="H42" s="232"/>
      <c r="I42" s="232">
        <f>ROUND(E42*H42,2)</f>
        <v>0</v>
      </c>
      <c r="J42" s="232"/>
      <c r="K42" s="232">
        <f>ROUND(E42*J42,2)</f>
        <v>0</v>
      </c>
      <c r="L42" s="232">
        <v>21</v>
      </c>
      <c r="M42" s="232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0.107</v>
      </c>
      <c r="U42" s="221">
        <f>ROUND(E42*T42,2)</f>
        <v>57.49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100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/>
      <c r="B43" s="219"/>
      <c r="C43" s="266" t="s">
        <v>151</v>
      </c>
      <c r="D43" s="224"/>
      <c r="E43" s="229">
        <v>250</v>
      </c>
      <c r="F43" s="232"/>
      <c r="G43" s="232"/>
      <c r="H43" s="232"/>
      <c r="I43" s="232"/>
      <c r="J43" s="232"/>
      <c r="K43" s="232"/>
      <c r="L43" s="232"/>
      <c r="M43" s="232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108</v>
      </c>
      <c r="AF43" s="211">
        <v>0</v>
      </c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/>
      <c r="B44" s="219"/>
      <c r="C44" s="266" t="s">
        <v>152</v>
      </c>
      <c r="D44" s="224"/>
      <c r="E44" s="229">
        <v>287.25</v>
      </c>
      <c r="F44" s="232"/>
      <c r="G44" s="232"/>
      <c r="H44" s="232"/>
      <c r="I44" s="232"/>
      <c r="J44" s="232"/>
      <c r="K44" s="232"/>
      <c r="L44" s="232"/>
      <c r="M44" s="232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108</v>
      </c>
      <c r="AF44" s="211">
        <v>0</v>
      </c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15</v>
      </c>
      <c r="B45" s="219" t="s">
        <v>153</v>
      </c>
      <c r="C45" s="264" t="s">
        <v>154</v>
      </c>
      <c r="D45" s="221" t="s">
        <v>119</v>
      </c>
      <c r="E45" s="227">
        <v>1368.5</v>
      </c>
      <c r="F45" s="231">
        <f>H45+J45</f>
        <v>0</v>
      </c>
      <c r="G45" s="232">
        <f>ROUND(E45*F45,2)</f>
        <v>0</v>
      </c>
      <c r="H45" s="232"/>
      <c r="I45" s="232">
        <f>ROUND(E45*H45,2)</f>
        <v>0</v>
      </c>
      <c r="J45" s="232"/>
      <c r="K45" s="232">
        <f>ROUND(E45*J45,2)</f>
        <v>0</v>
      </c>
      <c r="L45" s="232">
        <v>21</v>
      </c>
      <c r="M45" s="232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0.06</v>
      </c>
      <c r="U45" s="221">
        <f>ROUND(E45*T45,2)</f>
        <v>82.11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100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9"/>
      <c r="C46" s="266" t="s">
        <v>155</v>
      </c>
      <c r="D46" s="224"/>
      <c r="E46" s="229">
        <v>1368.5</v>
      </c>
      <c r="F46" s="232"/>
      <c r="G46" s="232"/>
      <c r="H46" s="232"/>
      <c r="I46" s="232"/>
      <c r="J46" s="232"/>
      <c r="K46" s="232"/>
      <c r="L46" s="232"/>
      <c r="M46" s="232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108</v>
      </c>
      <c r="AF46" s="211">
        <v>0</v>
      </c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>
        <v>16</v>
      </c>
      <c r="B47" s="219" t="s">
        <v>156</v>
      </c>
      <c r="C47" s="264" t="s">
        <v>157</v>
      </c>
      <c r="D47" s="221" t="s">
        <v>105</v>
      </c>
      <c r="E47" s="227">
        <v>11.34</v>
      </c>
      <c r="F47" s="231">
        <f>H47+J47</f>
        <v>0</v>
      </c>
      <c r="G47" s="232">
        <f>ROUND(E47*F47,2)</f>
        <v>0</v>
      </c>
      <c r="H47" s="232"/>
      <c r="I47" s="232">
        <f>ROUND(E47*H47,2)</f>
        <v>0</v>
      </c>
      <c r="J47" s="232"/>
      <c r="K47" s="232">
        <f>ROUND(E47*J47,2)</f>
        <v>0</v>
      </c>
      <c r="L47" s="232">
        <v>21</v>
      </c>
      <c r="M47" s="232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0.33</v>
      </c>
      <c r="U47" s="221">
        <f>ROUND(E47*T47,2)</f>
        <v>3.74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100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/>
      <c r="B48" s="219"/>
      <c r="C48" s="265" t="s">
        <v>158</v>
      </c>
      <c r="D48" s="223"/>
      <c r="E48" s="228"/>
      <c r="F48" s="233"/>
      <c r="G48" s="234"/>
      <c r="H48" s="232"/>
      <c r="I48" s="232"/>
      <c r="J48" s="232"/>
      <c r="K48" s="232"/>
      <c r="L48" s="232"/>
      <c r="M48" s="232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102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4" t="str">
        <f>C48</f>
        <v>pro drenáž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9"/>
      <c r="C49" s="266" t="s">
        <v>159</v>
      </c>
      <c r="D49" s="224"/>
      <c r="E49" s="229">
        <v>11.34</v>
      </c>
      <c r="F49" s="232"/>
      <c r="G49" s="232"/>
      <c r="H49" s="232"/>
      <c r="I49" s="232"/>
      <c r="J49" s="232"/>
      <c r="K49" s="232"/>
      <c r="L49" s="232"/>
      <c r="M49" s="232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108</v>
      </c>
      <c r="AF49" s="211">
        <v>0</v>
      </c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17</v>
      </c>
      <c r="B50" s="219" t="s">
        <v>160</v>
      </c>
      <c r="C50" s="264" t="s">
        <v>161</v>
      </c>
      <c r="D50" s="221" t="s">
        <v>105</v>
      </c>
      <c r="E50" s="227">
        <v>110</v>
      </c>
      <c r="F50" s="231">
        <f>H50+J50</f>
        <v>0</v>
      </c>
      <c r="G50" s="232">
        <f>ROUND(E50*F50,2)</f>
        <v>0</v>
      </c>
      <c r="H50" s="232"/>
      <c r="I50" s="232">
        <f>ROUND(E50*H50,2)</f>
        <v>0</v>
      </c>
      <c r="J50" s="232"/>
      <c r="K50" s="232">
        <f>ROUND(E50*J50,2)</f>
        <v>0</v>
      </c>
      <c r="L50" s="232">
        <v>21</v>
      </c>
      <c r="M50" s="232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0.12</v>
      </c>
      <c r="U50" s="221">
        <f>ROUND(E50*T50,2)</f>
        <v>13.2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100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/>
      <c r="B51" s="219"/>
      <c r="C51" s="266" t="s">
        <v>162</v>
      </c>
      <c r="D51" s="224"/>
      <c r="E51" s="229">
        <v>100</v>
      </c>
      <c r="F51" s="232"/>
      <c r="G51" s="232"/>
      <c r="H51" s="232"/>
      <c r="I51" s="232"/>
      <c r="J51" s="232"/>
      <c r="K51" s="232"/>
      <c r="L51" s="232"/>
      <c r="M51" s="232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108</v>
      </c>
      <c r="AF51" s="211">
        <v>0</v>
      </c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9"/>
      <c r="C52" s="266" t="s">
        <v>163</v>
      </c>
      <c r="D52" s="224"/>
      <c r="E52" s="229">
        <v>10</v>
      </c>
      <c r="F52" s="232"/>
      <c r="G52" s="232"/>
      <c r="H52" s="232"/>
      <c r="I52" s="232"/>
      <c r="J52" s="232"/>
      <c r="K52" s="232"/>
      <c r="L52" s="232"/>
      <c r="M52" s="232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108</v>
      </c>
      <c r="AF52" s="211">
        <v>0</v>
      </c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18</v>
      </c>
      <c r="B53" s="219" t="s">
        <v>164</v>
      </c>
      <c r="C53" s="264" t="s">
        <v>165</v>
      </c>
      <c r="D53" s="221" t="s">
        <v>105</v>
      </c>
      <c r="E53" s="227">
        <v>318.48</v>
      </c>
      <c r="F53" s="231">
        <f>H53+J53</f>
        <v>0</v>
      </c>
      <c r="G53" s="232">
        <f>ROUND(E53*F53,2)</f>
        <v>0</v>
      </c>
      <c r="H53" s="232"/>
      <c r="I53" s="232">
        <f>ROUND(E53*H53,2)</f>
        <v>0</v>
      </c>
      <c r="J53" s="232"/>
      <c r="K53" s="232">
        <f>ROUND(E53*J53,2)</f>
        <v>0</v>
      </c>
      <c r="L53" s="232">
        <v>21</v>
      </c>
      <c r="M53" s="232">
        <f>G53*(1+L53/100)</f>
        <v>0</v>
      </c>
      <c r="N53" s="221">
        <v>0</v>
      </c>
      <c r="O53" s="221">
        <f>ROUND(E53*N53,5)</f>
        <v>0</v>
      </c>
      <c r="P53" s="221">
        <v>0</v>
      </c>
      <c r="Q53" s="221">
        <f>ROUND(E53*P53,5)</f>
        <v>0</v>
      </c>
      <c r="R53" s="221"/>
      <c r="S53" s="221"/>
      <c r="T53" s="222">
        <v>0.09</v>
      </c>
      <c r="U53" s="221">
        <f>ROUND(E53*T53,2)</f>
        <v>28.66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100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9"/>
      <c r="C54" s="266" t="s">
        <v>166</v>
      </c>
      <c r="D54" s="224"/>
      <c r="E54" s="229">
        <v>285</v>
      </c>
      <c r="F54" s="232"/>
      <c r="G54" s="232"/>
      <c r="H54" s="232"/>
      <c r="I54" s="232"/>
      <c r="J54" s="232"/>
      <c r="K54" s="232"/>
      <c r="L54" s="232"/>
      <c r="M54" s="232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108</v>
      </c>
      <c r="AF54" s="211">
        <v>0</v>
      </c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/>
      <c r="B55" s="219"/>
      <c r="C55" s="266" t="s">
        <v>167</v>
      </c>
      <c r="D55" s="224"/>
      <c r="E55" s="229">
        <v>33.479999999999997</v>
      </c>
      <c r="F55" s="232"/>
      <c r="G55" s="232"/>
      <c r="H55" s="232"/>
      <c r="I55" s="232"/>
      <c r="J55" s="232"/>
      <c r="K55" s="232"/>
      <c r="L55" s="232"/>
      <c r="M55" s="232"/>
      <c r="N55" s="221"/>
      <c r="O55" s="221"/>
      <c r="P55" s="221"/>
      <c r="Q55" s="221"/>
      <c r="R55" s="221"/>
      <c r="S55" s="221"/>
      <c r="T55" s="222"/>
      <c r="U55" s="221"/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108</v>
      </c>
      <c r="AF55" s="211">
        <v>0</v>
      </c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19</v>
      </c>
      <c r="B56" s="219" t="s">
        <v>168</v>
      </c>
      <c r="C56" s="264" t="s">
        <v>169</v>
      </c>
      <c r="D56" s="221" t="s">
        <v>105</v>
      </c>
      <c r="E56" s="227">
        <v>27.5</v>
      </c>
      <c r="F56" s="231">
        <f>H56+J56</f>
        <v>0</v>
      </c>
      <c r="G56" s="232">
        <f>ROUND(E56*F56,2)</f>
        <v>0</v>
      </c>
      <c r="H56" s="232"/>
      <c r="I56" s="232">
        <f>ROUND(E56*H56,2)</f>
        <v>0</v>
      </c>
      <c r="J56" s="232"/>
      <c r="K56" s="232">
        <f>ROUND(E56*J56,2)</f>
        <v>0</v>
      </c>
      <c r="L56" s="232">
        <v>21</v>
      </c>
      <c r="M56" s="232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4.3099999999999999E-2</v>
      </c>
      <c r="U56" s="221">
        <f>ROUND(E56*T56,2)</f>
        <v>1.19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100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/>
      <c r="B57" s="219"/>
      <c r="C57" s="266" t="s">
        <v>170</v>
      </c>
      <c r="D57" s="224"/>
      <c r="E57" s="229">
        <v>27.5</v>
      </c>
      <c r="F57" s="232"/>
      <c r="G57" s="232"/>
      <c r="H57" s="232"/>
      <c r="I57" s="232"/>
      <c r="J57" s="232"/>
      <c r="K57" s="232"/>
      <c r="L57" s="232"/>
      <c r="M57" s="232"/>
      <c r="N57" s="221"/>
      <c r="O57" s="221"/>
      <c r="P57" s="221"/>
      <c r="Q57" s="221"/>
      <c r="R57" s="221"/>
      <c r="S57" s="221"/>
      <c r="T57" s="222"/>
      <c r="U57" s="221"/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108</v>
      </c>
      <c r="AF57" s="211">
        <v>0</v>
      </c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20</v>
      </c>
      <c r="B58" s="219" t="s">
        <v>171</v>
      </c>
      <c r="C58" s="264" t="s">
        <v>172</v>
      </c>
      <c r="D58" s="221" t="s">
        <v>105</v>
      </c>
      <c r="E58" s="227">
        <v>4.2750000000000004</v>
      </c>
      <c r="F58" s="231">
        <f>H58+J58</f>
        <v>0</v>
      </c>
      <c r="G58" s="232">
        <f>ROUND(E58*F58,2)</f>
        <v>0</v>
      </c>
      <c r="H58" s="232"/>
      <c r="I58" s="232">
        <f>ROUND(E58*H58,2)</f>
        <v>0</v>
      </c>
      <c r="J58" s="232"/>
      <c r="K58" s="232">
        <f>ROUND(E58*J58,2)</f>
        <v>0</v>
      </c>
      <c r="L58" s="232">
        <v>21</v>
      </c>
      <c r="M58" s="232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0.20200000000000001</v>
      </c>
      <c r="U58" s="221">
        <f>ROUND(E58*T58,2)</f>
        <v>0.86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100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/>
      <c r="B59" s="219"/>
      <c r="C59" s="266" t="s">
        <v>173</v>
      </c>
      <c r="D59" s="224"/>
      <c r="E59" s="229">
        <v>4.2750000000000004</v>
      </c>
      <c r="F59" s="232"/>
      <c r="G59" s="232"/>
      <c r="H59" s="232"/>
      <c r="I59" s="232"/>
      <c r="J59" s="232"/>
      <c r="K59" s="232"/>
      <c r="L59" s="232"/>
      <c r="M59" s="232"/>
      <c r="N59" s="221"/>
      <c r="O59" s="221"/>
      <c r="P59" s="221"/>
      <c r="Q59" s="221"/>
      <c r="R59" s="221"/>
      <c r="S59" s="221"/>
      <c r="T59" s="222"/>
      <c r="U59" s="221"/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108</v>
      </c>
      <c r="AF59" s="211">
        <v>0</v>
      </c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21</v>
      </c>
      <c r="B60" s="219" t="s">
        <v>174</v>
      </c>
      <c r="C60" s="264" t="s">
        <v>175</v>
      </c>
      <c r="D60" s="221" t="s">
        <v>99</v>
      </c>
      <c r="E60" s="227">
        <v>10.5</v>
      </c>
      <c r="F60" s="231">
        <f>H60+J60</f>
        <v>0</v>
      </c>
      <c r="G60" s="232">
        <f>ROUND(E60*F60,2)</f>
        <v>0</v>
      </c>
      <c r="H60" s="232"/>
      <c r="I60" s="232">
        <f>ROUND(E60*H60,2)</f>
        <v>0</v>
      </c>
      <c r="J60" s="232"/>
      <c r="K60" s="232">
        <f>ROUND(E60*J60,2)</f>
        <v>0</v>
      </c>
      <c r="L60" s="232">
        <v>21</v>
      </c>
      <c r="M60" s="232">
        <f>G60*(1+L60/100)</f>
        <v>0</v>
      </c>
      <c r="N60" s="221">
        <v>0</v>
      </c>
      <c r="O60" s="221">
        <f>ROUND(E60*N60,5)</f>
        <v>0</v>
      </c>
      <c r="P60" s="221">
        <v>0.27</v>
      </c>
      <c r="Q60" s="221">
        <f>ROUND(E60*P60,5)</f>
        <v>2.835</v>
      </c>
      <c r="R60" s="221"/>
      <c r="S60" s="221"/>
      <c r="T60" s="222">
        <v>0.123</v>
      </c>
      <c r="U60" s="221">
        <f>ROUND(E60*T60,2)</f>
        <v>1.29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100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/>
      <c r="B61" s="219"/>
      <c r="C61" s="266" t="s">
        <v>176</v>
      </c>
      <c r="D61" s="224"/>
      <c r="E61" s="229">
        <v>10.5</v>
      </c>
      <c r="F61" s="232"/>
      <c r="G61" s="232"/>
      <c r="H61" s="232"/>
      <c r="I61" s="232"/>
      <c r="J61" s="232"/>
      <c r="K61" s="232"/>
      <c r="L61" s="232"/>
      <c r="M61" s="232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108</v>
      </c>
      <c r="AF61" s="211">
        <v>0</v>
      </c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22</v>
      </c>
      <c r="B62" s="219" t="s">
        <v>140</v>
      </c>
      <c r="C62" s="264" t="s">
        <v>141</v>
      </c>
      <c r="D62" s="221" t="s">
        <v>119</v>
      </c>
      <c r="E62" s="227">
        <v>385</v>
      </c>
      <c r="F62" s="231">
        <f>H62+J62</f>
        <v>0</v>
      </c>
      <c r="G62" s="232">
        <f>ROUND(E62*F62,2)</f>
        <v>0</v>
      </c>
      <c r="H62" s="232"/>
      <c r="I62" s="232">
        <f>ROUND(E62*H62,2)</f>
        <v>0</v>
      </c>
      <c r="J62" s="232"/>
      <c r="K62" s="232">
        <f>ROUND(E62*J62,2)</f>
        <v>0</v>
      </c>
      <c r="L62" s="232">
        <v>21</v>
      </c>
      <c r="M62" s="232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1.2999999999999999E-2</v>
      </c>
      <c r="U62" s="221">
        <f>ROUND(E62*T62,2)</f>
        <v>5.01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100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23</v>
      </c>
      <c r="B63" s="219" t="s">
        <v>177</v>
      </c>
      <c r="C63" s="264" t="s">
        <v>178</v>
      </c>
      <c r="D63" s="221" t="s">
        <v>179</v>
      </c>
      <c r="E63" s="227">
        <v>1</v>
      </c>
      <c r="F63" s="231">
        <f>H63+J63</f>
        <v>0</v>
      </c>
      <c r="G63" s="232">
        <f>ROUND(E63*F63,2)</f>
        <v>0</v>
      </c>
      <c r="H63" s="232"/>
      <c r="I63" s="232">
        <f>ROUND(E63*H63,2)</f>
        <v>0</v>
      </c>
      <c r="J63" s="232"/>
      <c r="K63" s="232">
        <f>ROUND(E63*J63,2)</f>
        <v>0</v>
      </c>
      <c r="L63" s="232">
        <v>21</v>
      </c>
      <c r="M63" s="232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1.9810000000000001</v>
      </c>
      <c r="U63" s="221">
        <f>ROUND(E63*T63,2)</f>
        <v>1.98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180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24</v>
      </c>
      <c r="B64" s="219" t="s">
        <v>181</v>
      </c>
      <c r="C64" s="264" t="s">
        <v>182</v>
      </c>
      <c r="D64" s="221" t="s">
        <v>119</v>
      </c>
      <c r="E64" s="227">
        <v>9</v>
      </c>
      <c r="F64" s="231">
        <f>H64+J64</f>
        <v>0</v>
      </c>
      <c r="G64" s="232">
        <f>ROUND(E64*F64,2)</f>
        <v>0</v>
      </c>
      <c r="H64" s="232"/>
      <c r="I64" s="232">
        <f>ROUND(E64*H64,2)</f>
        <v>0</v>
      </c>
      <c r="J64" s="232"/>
      <c r="K64" s="232">
        <f>ROUND(E64*J64,2)</f>
        <v>0</v>
      </c>
      <c r="L64" s="232">
        <v>21</v>
      </c>
      <c r="M64" s="232">
        <f>G64*(1+L64/100)</f>
        <v>0</v>
      </c>
      <c r="N64" s="221">
        <v>0</v>
      </c>
      <c r="O64" s="221">
        <f>ROUND(E64*N64,5)</f>
        <v>0</v>
      </c>
      <c r="P64" s="221">
        <v>0.22</v>
      </c>
      <c r="Q64" s="221">
        <f>ROUND(E64*P64,5)</f>
        <v>1.98</v>
      </c>
      <c r="R64" s="221"/>
      <c r="S64" s="221"/>
      <c r="T64" s="222">
        <v>0.375</v>
      </c>
      <c r="U64" s="221">
        <f>ROUND(E64*T64,2)</f>
        <v>3.38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100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/>
      <c r="B65" s="219"/>
      <c r="C65" s="266" t="s">
        <v>183</v>
      </c>
      <c r="D65" s="224"/>
      <c r="E65" s="229">
        <v>9</v>
      </c>
      <c r="F65" s="232"/>
      <c r="G65" s="232"/>
      <c r="H65" s="232"/>
      <c r="I65" s="232"/>
      <c r="J65" s="232"/>
      <c r="K65" s="232"/>
      <c r="L65" s="232"/>
      <c r="M65" s="232"/>
      <c r="N65" s="221"/>
      <c r="O65" s="221"/>
      <c r="P65" s="221"/>
      <c r="Q65" s="221"/>
      <c r="R65" s="221"/>
      <c r="S65" s="221"/>
      <c r="T65" s="222"/>
      <c r="U65" s="221"/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108</v>
      </c>
      <c r="AF65" s="211">
        <v>0</v>
      </c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x14ac:dyDescent="0.2">
      <c r="A66" s="213" t="s">
        <v>95</v>
      </c>
      <c r="B66" s="220" t="s">
        <v>60</v>
      </c>
      <c r="C66" s="267" t="s">
        <v>61</v>
      </c>
      <c r="D66" s="225"/>
      <c r="E66" s="230"/>
      <c r="F66" s="235"/>
      <c r="G66" s="235">
        <f>SUMIF(AE67:AE72,"&lt;&gt;NOR",G67:G72)</f>
        <v>0</v>
      </c>
      <c r="H66" s="235"/>
      <c r="I66" s="235">
        <f>SUM(I67:I72)</f>
        <v>0</v>
      </c>
      <c r="J66" s="235"/>
      <c r="K66" s="235">
        <f>SUM(K67:K72)</f>
        <v>0</v>
      </c>
      <c r="L66" s="235"/>
      <c r="M66" s="235">
        <f>SUM(M67:M72)</f>
        <v>0</v>
      </c>
      <c r="N66" s="225"/>
      <c r="O66" s="225">
        <f>SUM(O67:O72)</f>
        <v>41.273710000000001</v>
      </c>
      <c r="P66" s="225"/>
      <c r="Q66" s="225">
        <f>SUM(Q67:Q72)</f>
        <v>0</v>
      </c>
      <c r="R66" s="225"/>
      <c r="S66" s="225"/>
      <c r="T66" s="226"/>
      <c r="U66" s="225">
        <f>SUM(U67:U72)</f>
        <v>77.61</v>
      </c>
      <c r="AE66" t="s">
        <v>96</v>
      </c>
    </row>
    <row r="67" spans="1:60" ht="22.5" outlineLevel="1" x14ac:dyDescent="0.2">
      <c r="A67" s="212">
        <v>25</v>
      </c>
      <c r="B67" s="219" t="s">
        <v>184</v>
      </c>
      <c r="C67" s="264" t="s">
        <v>185</v>
      </c>
      <c r="D67" s="221" t="s">
        <v>99</v>
      </c>
      <c r="E67" s="227">
        <v>94.5</v>
      </c>
      <c r="F67" s="231">
        <f>H67+J67</f>
        <v>0</v>
      </c>
      <c r="G67" s="232">
        <f>ROUND(E67*F67,2)</f>
        <v>0</v>
      </c>
      <c r="H67" s="232"/>
      <c r="I67" s="232">
        <f>ROUND(E67*H67,2)</f>
        <v>0</v>
      </c>
      <c r="J67" s="232"/>
      <c r="K67" s="232">
        <f>ROUND(E67*J67,2)</f>
        <v>0</v>
      </c>
      <c r="L67" s="232">
        <v>21</v>
      </c>
      <c r="M67" s="232">
        <f>G67*(1+L67/100)</f>
        <v>0</v>
      </c>
      <c r="N67" s="221">
        <v>0.43651000000000001</v>
      </c>
      <c r="O67" s="221">
        <f>ROUND(E67*N67,5)</f>
        <v>41.2502</v>
      </c>
      <c r="P67" s="221">
        <v>0</v>
      </c>
      <c r="Q67" s="221">
        <f>ROUND(E67*P67,5)</f>
        <v>0</v>
      </c>
      <c r="R67" s="221"/>
      <c r="S67" s="221"/>
      <c r="T67" s="222">
        <v>0.78386</v>
      </c>
      <c r="U67" s="221">
        <f>ROUND(E67*T67,2)</f>
        <v>74.069999999999993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180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/>
      <c r="B68" s="219"/>
      <c r="C68" s="265" t="s">
        <v>186</v>
      </c>
      <c r="D68" s="223"/>
      <c r="E68" s="228"/>
      <c r="F68" s="233"/>
      <c r="G68" s="234"/>
      <c r="H68" s="232"/>
      <c r="I68" s="232"/>
      <c r="J68" s="232"/>
      <c r="K68" s="232"/>
      <c r="L68" s="232"/>
      <c r="M68" s="232"/>
      <c r="N68" s="221"/>
      <c r="O68" s="221"/>
      <c r="P68" s="221"/>
      <c r="Q68" s="221"/>
      <c r="R68" s="221"/>
      <c r="S68" s="221"/>
      <c r="T68" s="222"/>
      <c r="U68" s="221"/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102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4" t="str">
        <f>C68</f>
        <v>Obsyp štěrkem fr. 16-32 v množství cca 30 x 20 cm. Trubky zaústit u uličních vpustí</v>
      </c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/>
      <c r="B69" s="219"/>
      <c r="C69" s="266" t="s">
        <v>187</v>
      </c>
      <c r="D69" s="224"/>
      <c r="E69" s="229">
        <v>94.5</v>
      </c>
      <c r="F69" s="232"/>
      <c r="G69" s="232"/>
      <c r="H69" s="232"/>
      <c r="I69" s="232"/>
      <c r="J69" s="232"/>
      <c r="K69" s="232"/>
      <c r="L69" s="232"/>
      <c r="M69" s="232"/>
      <c r="N69" s="221"/>
      <c r="O69" s="221"/>
      <c r="P69" s="221"/>
      <c r="Q69" s="221"/>
      <c r="R69" s="221"/>
      <c r="S69" s="221"/>
      <c r="T69" s="222"/>
      <c r="U69" s="221"/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108</v>
      </c>
      <c r="AF69" s="211">
        <v>0</v>
      </c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26</v>
      </c>
      <c r="B70" s="219" t="s">
        <v>188</v>
      </c>
      <c r="C70" s="264" t="s">
        <v>189</v>
      </c>
      <c r="D70" s="221" t="s">
        <v>119</v>
      </c>
      <c r="E70" s="227">
        <v>47.25</v>
      </c>
      <c r="F70" s="231">
        <f>H70+J70</f>
        <v>0</v>
      </c>
      <c r="G70" s="232">
        <f>ROUND(E70*F70,2)</f>
        <v>0</v>
      </c>
      <c r="H70" s="232"/>
      <c r="I70" s="232">
        <f>ROUND(E70*H70,2)</f>
        <v>0</v>
      </c>
      <c r="J70" s="232"/>
      <c r="K70" s="232">
        <f>ROUND(E70*J70,2)</f>
        <v>0</v>
      </c>
      <c r="L70" s="232">
        <v>21</v>
      </c>
      <c r="M70" s="232">
        <f>G70*(1+L70/100)</f>
        <v>0</v>
      </c>
      <c r="N70" s="221">
        <v>1.8000000000000001E-4</v>
      </c>
      <c r="O70" s="221">
        <f>ROUND(E70*N70,5)</f>
        <v>8.5100000000000002E-3</v>
      </c>
      <c r="P70" s="221">
        <v>0</v>
      </c>
      <c r="Q70" s="221">
        <f>ROUND(E70*P70,5)</f>
        <v>0</v>
      </c>
      <c r="R70" s="221"/>
      <c r="S70" s="221"/>
      <c r="T70" s="222">
        <v>7.4999999999999997E-2</v>
      </c>
      <c r="U70" s="221">
        <f>ROUND(E70*T70,2)</f>
        <v>3.54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100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/>
      <c r="B71" s="219"/>
      <c r="C71" s="266" t="s">
        <v>190</v>
      </c>
      <c r="D71" s="224"/>
      <c r="E71" s="229">
        <v>47.25</v>
      </c>
      <c r="F71" s="232"/>
      <c r="G71" s="232"/>
      <c r="H71" s="232"/>
      <c r="I71" s="232"/>
      <c r="J71" s="232"/>
      <c r="K71" s="232"/>
      <c r="L71" s="232"/>
      <c r="M71" s="232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108</v>
      </c>
      <c r="AF71" s="211">
        <v>0</v>
      </c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27</v>
      </c>
      <c r="B72" s="219" t="s">
        <v>191</v>
      </c>
      <c r="C72" s="264" t="s">
        <v>192</v>
      </c>
      <c r="D72" s="221" t="s">
        <v>119</v>
      </c>
      <c r="E72" s="227">
        <v>50</v>
      </c>
      <c r="F72" s="231">
        <f>H72+J72</f>
        <v>0</v>
      </c>
      <c r="G72" s="232">
        <f>ROUND(E72*F72,2)</f>
        <v>0</v>
      </c>
      <c r="H72" s="232"/>
      <c r="I72" s="232">
        <f>ROUND(E72*H72,2)</f>
        <v>0</v>
      </c>
      <c r="J72" s="232"/>
      <c r="K72" s="232">
        <f>ROUND(E72*J72,2)</f>
        <v>0</v>
      </c>
      <c r="L72" s="232">
        <v>21</v>
      </c>
      <c r="M72" s="232">
        <f>G72*(1+L72/100)</f>
        <v>0</v>
      </c>
      <c r="N72" s="221">
        <v>2.9999999999999997E-4</v>
      </c>
      <c r="O72" s="221">
        <f>ROUND(E72*N72,5)</f>
        <v>1.4999999999999999E-2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193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x14ac:dyDescent="0.2">
      <c r="A73" s="213" t="s">
        <v>95</v>
      </c>
      <c r="B73" s="220" t="s">
        <v>62</v>
      </c>
      <c r="C73" s="267" t="s">
        <v>63</v>
      </c>
      <c r="D73" s="225"/>
      <c r="E73" s="230"/>
      <c r="F73" s="235"/>
      <c r="G73" s="235">
        <f>SUMIF(AE74:AE106,"&lt;&gt;NOR",G74:G106)</f>
        <v>0</v>
      </c>
      <c r="H73" s="235"/>
      <c r="I73" s="235">
        <f>SUM(I74:I106)</f>
        <v>0</v>
      </c>
      <c r="J73" s="235"/>
      <c r="K73" s="235">
        <f>SUM(K74:K106)</f>
        <v>0</v>
      </c>
      <c r="L73" s="235"/>
      <c r="M73" s="235">
        <f>SUM(M74:M106)</f>
        <v>0</v>
      </c>
      <c r="N73" s="225"/>
      <c r="O73" s="225">
        <f>SUM(O74:O106)</f>
        <v>1116.1374700000003</v>
      </c>
      <c r="P73" s="225"/>
      <c r="Q73" s="225">
        <f>SUM(Q74:Q106)</f>
        <v>0</v>
      </c>
      <c r="R73" s="225"/>
      <c r="S73" s="225"/>
      <c r="T73" s="226"/>
      <c r="U73" s="225">
        <f>SUM(U74:U106)</f>
        <v>275.25</v>
      </c>
      <c r="AE73" t="s">
        <v>96</v>
      </c>
    </row>
    <row r="74" spans="1:60" ht="22.5" outlineLevel="1" x14ac:dyDescent="0.2">
      <c r="A74" s="212">
        <v>28</v>
      </c>
      <c r="B74" s="219" t="s">
        <v>194</v>
      </c>
      <c r="C74" s="264" t="s">
        <v>195</v>
      </c>
      <c r="D74" s="221" t="s">
        <v>119</v>
      </c>
      <c r="E74" s="227">
        <v>957.2</v>
      </c>
      <c r="F74" s="231">
        <f>H74+J74</f>
        <v>0</v>
      </c>
      <c r="G74" s="232">
        <f>ROUND(E74*F74,2)</f>
        <v>0</v>
      </c>
      <c r="H74" s="232"/>
      <c r="I74" s="232">
        <f>ROUND(E74*H74,2)</f>
        <v>0</v>
      </c>
      <c r="J74" s="232"/>
      <c r="K74" s="232">
        <f>ROUND(E74*J74,2)</f>
        <v>0</v>
      </c>
      <c r="L74" s="232">
        <v>21</v>
      </c>
      <c r="M74" s="232">
        <f>G74*(1+L74/100)</f>
        <v>0</v>
      </c>
      <c r="N74" s="221">
        <v>0.3024</v>
      </c>
      <c r="O74" s="221">
        <f>ROUND(E74*N74,5)</f>
        <v>289.45728000000003</v>
      </c>
      <c r="P74" s="221">
        <v>0</v>
      </c>
      <c r="Q74" s="221">
        <f>ROUND(E74*P74,5)</f>
        <v>0</v>
      </c>
      <c r="R74" s="221"/>
      <c r="S74" s="221"/>
      <c r="T74" s="222">
        <v>2.5000000000000001E-2</v>
      </c>
      <c r="U74" s="221">
        <f>ROUND(E74*T74,2)</f>
        <v>23.93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100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/>
      <c r="B75" s="219"/>
      <c r="C75" s="266" t="s">
        <v>196</v>
      </c>
      <c r="D75" s="224"/>
      <c r="E75" s="229">
        <v>786</v>
      </c>
      <c r="F75" s="232"/>
      <c r="G75" s="232"/>
      <c r="H75" s="232"/>
      <c r="I75" s="232"/>
      <c r="J75" s="232"/>
      <c r="K75" s="232"/>
      <c r="L75" s="232"/>
      <c r="M75" s="232"/>
      <c r="N75" s="221"/>
      <c r="O75" s="221"/>
      <c r="P75" s="221"/>
      <c r="Q75" s="221"/>
      <c r="R75" s="221"/>
      <c r="S75" s="221"/>
      <c r="T75" s="222"/>
      <c r="U75" s="221"/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108</v>
      </c>
      <c r="AF75" s="211">
        <v>0</v>
      </c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/>
      <c r="B76" s="219"/>
      <c r="C76" s="266" t="s">
        <v>197</v>
      </c>
      <c r="D76" s="224"/>
      <c r="E76" s="229">
        <v>79</v>
      </c>
      <c r="F76" s="232"/>
      <c r="G76" s="232"/>
      <c r="H76" s="232"/>
      <c r="I76" s="232"/>
      <c r="J76" s="232"/>
      <c r="K76" s="232"/>
      <c r="L76" s="232"/>
      <c r="M76" s="232"/>
      <c r="N76" s="221"/>
      <c r="O76" s="221"/>
      <c r="P76" s="221"/>
      <c r="Q76" s="221"/>
      <c r="R76" s="221"/>
      <c r="S76" s="221"/>
      <c r="T76" s="222"/>
      <c r="U76" s="221"/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108</v>
      </c>
      <c r="AF76" s="211">
        <v>0</v>
      </c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/>
      <c r="B77" s="219"/>
      <c r="C77" s="266" t="s">
        <v>198</v>
      </c>
      <c r="D77" s="224"/>
      <c r="E77" s="229">
        <v>69.7</v>
      </c>
      <c r="F77" s="232"/>
      <c r="G77" s="232"/>
      <c r="H77" s="232"/>
      <c r="I77" s="232"/>
      <c r="J77" s="232"/>
      <c r="K77" s="232"/>
      <c r="L77" s="232"/>
      <c r="M77" s="232"/>
      <c r="N77" s="221"/>
      <c r="O77" s="221"/>
      <c r="P77" s="221"/>
      <c r="Q77" s="221"/>
      <c r="R77" s="221"/>
      <c r="S77" s="221"/>
      <c r="T77" s="222"/>
      <c r="U77" s="221"/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108</v>
      </c>
      <c r="AF77" s="211">
        <v>0</v>
      </c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/>
      <c r="B78" s="219"/>
      <c r="C78" s="266" t="s">
        <v>199</v>
      </c>
      <c r="D78" s="224"/>
      <c r="E78" s="229">
        <v>22.5</v>
      </c>
      <c r="F78" s="232"/>
      <c r="G78" s="232"/>
      <c r="H78" s="232"/>
      <c r="I78" s="232"/>
      <c r="J78" s="232"/>
      <c r="K78" s="232"/>
      <c r="L78" s="232"/>
      <c r="M78" s="232"/>
      <c r="N78" s="221"/>
      <c r="O78" s="221"/>
      <c r="P78" s="221"/>
      <c r="Q78" s="221"/>
      <c r="R78" s="221"/>
      <c r="S78" s="221"/>
      <c r="T78" s="222"/>
      <c r="U78" s="221"/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108</v>
      </c>
      <c r="AF78" s="211">
        <v>0</v>
      </c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2.5" outlineLevel="1" x14ac:dyDescent="0.2">
      <c r="A79" s="212">
        <v>29</v>
      </c>
      <c r="B79" s="219" t="s">
        <v>200</v>
      </c>
      <c r="C79" s="264" t="s">
        <v>201</v>
      </c>
      <c r="D79" s="221" t="s">
        <v>119</v>
      </c>
      <c r="E79" s="227">
        <v>1052.92</v>
      </c>
      <c r="F79" s="231">
        <f>H79+J79</f>
        <v>0</v>
      </c>
      <c r="G79" s="232">
        <f>ROUND(E79*F79,2)</f>
        <v>0</v>
      </c>
      <c r="H79" s="232"/>
      <c r="I79" s="232">
        <f>ROUND(E79*H79,2)</f>
        <v>0</v>
      </c>
      <c r="J79" s="232"/>
      <c r="K79" s="232">
        <f>ROUND(E79*J79,2)</f>
        <v>0</v>
      </c>
      <c r="L79" s="232">
        <v>21</v>
      </c>
      <c r="M79" s="232">
        <f>G79*(1+L79/100)</f>
        <v>0</v>
      </c>
      <c r="N79" s="221">
        <v>0.441</v>
      </c>
      <c r="O79" s="221">
        <f>ROUND(E79*N79,5)</f>
        <v>464.33771999999999</v>
      </c>
      <c r="P79" s="221">
        <v>0</v>
      </c>
      <c r="Q79" s="221">
        <f>ROUND(E79*P79,5)</f>
        <v>0</v>
      </c>
      <c r="R79" s="221"/>
      <c r="S79" s="221"/>
      <c r="T79" s="222">
        <v>2.9000000000000001E-2</v>
      </c>
      <c r="U79" s="221">
        <f>ROUND(E79*T79,2)</f>
        <v>30.53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100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/>
      <c r="B80" s="219"/>
      <c r="C80" s="265" t="s">
        <v>202</v>
      </c>
      <c r="D80" s="223"/>
      <c r="E80" s="228"/>
      <c r="F80" s="233"/>
      <c r="G80" s="234"/>
      <c r="H80" s="232"/>
      <c r="I80" s="232"/>
      <c r="J80" s="232"/>
      <c r="K80" s="232"/>
      <c r="L80" s="232"/>
      <c r="M80" s="232"/>
      <c r="N80" s="221"/>
      <c r="O80" s="221"/>
      <c r="P80" s="221"/>
      <c r="Q80" s="221"/>
      <c r="R80" s="221"/>
      <c r="S80" s="221"/>
      <c r="T80" s="222"/>
      <c r="U80" s="221"/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102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4" t="str">
        <f>C80</f>
        <v>Plocha se započítáním podsypu pod obrubníky</v>
      </c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/>
      <c r="B81" s="219"/>
      <c r="C81" s="266" t="s">
        <v>203</v>
      </c>
      <c r="D81" s="224"/>
      <c r="E81" s="229">
        <v>1052.92</v>
      </c>
      <c r="F81" s="232"/>
      <c r="G81" s="232"/>
      <c r="H81" s="232"/>
      <c r="I81" s="232"/>
      <c r="J81" s="232"/>
      <c r="K81" s="232"/>
      <c r="L81" s="232"/>
      <c r="M81" s="232"/>
      <c r="N81" s="221"/>
      <c r="O81" s="221"/>
      <c r="P81" s="221"/>
      <c r="Q81" s="221"/>
      <c r="R81" s="221"/>
      <c r="S81" s="221"/>
      <c r="T81" s="222"/>
      <c r="U81" s="221"/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108</v>
      </c>
      <c r="AF81" s="211">
        <v>0</v>
      </c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12">
        <v>30</v>
      </c>
      <c r="B82" s="219" t="s">
        <v>204</v>
      </c>
      <c r="C82" s="264" t="s">
        <v>205</v>
      </c>
      <c r="D82" s="221" t="s">
        <v>119</v>
      </c>
      <c r="E82" s="227">
        <v>114.5</v>
      </c>
      <c r="F82" s="231">
        <f>H82+J82</f>
        <v>0</v>
      </c>
      <c r="G82" s="232">
        <f>ROUND(E82*F82,2)</f>
        <v>0</v>
      </c>
      <c r="H82" s="232"/>
      <c r="I82" s="232">
        <f>ROUND(E82*H82,2)</f>
        <v>0</v>
      </c>
      <c r="J82" s="232"/>
      <c r="K82" s="232">
        <f>ROUND(E82*J82,2)</f>
        <v>0</v>
      </c>
      <c r="L82" s="232">
        <v>21</v>
      </c>
      <c r="M82" s="232">
        <f>G82*(1+L82/100)</f>
        <v>0</v>
      </c>
      <c r="N82" s="221">
        <v>0.378</v>
      </c>
      <c r="O82" s="221">
        <f>ROUND(E82*N82,5)</f>
        <v>43.280999999999999</v>
      </c>
      <c r="P82" s="221">
        <v>0</v>
      </c>
      <c r="Q82" s="221">
        <f>ROUND(E82*P82,5)</f>
        <v>0</v>
      </c>
      <c r="R82" s="221"/>
      <c r="S82" s="221"/>
      <c r="T82" s="222">
        <v>2.5999999999999999E-2</v>
      </c>
      <c r="U82" s="221">
        <f>ROUND(E82*T82,2)</f>
        <v>2.98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100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/>
      <c r="B83" s="219"/>
      <c r="C83" s="266" t="s">
        <v>206</v>
      </c>
      <c r="D83" s="224"/>
      <c r="E83" s="229">
        <v>114.5</v>
      </c>
      <c r="F83" s="232"/>
      <c r="G83" s="232"/>
      <c r="H83" s="232"/>
      <c r="I83" s="232"/>
      <c r="J83" s="232"/>
      <c r="K83" s="232"/>
      <c r="L83" s="232"/>
      <c r="M83" s="232"/>
      <c r="N83" s="221"/>
      <c r="O83" s="221"/>
      <c r="P83" s="221"/>
      <c r="Q83" s="221"/>
      <c r="R83" s="221"/>
      <c r="S83" s="221"/>
      <c r="T83" s="222"/>
      <c r="U83" s="221"/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108</v>
      </c>
      <c r="AF83" s="211">
        <v>0</v>
      </c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22.5" outlineLevel="1" x14ac:dyDescent="0.2">
      <c r="A84" s="212">
        <v>31</v>
      </c>
      <c r="B84" s="219" t="s">
        <v>207</v>
      </c>
      <c r="C84" s="264" t="s">
        <v>208</v>
      </c>
      <c r="D84" s="221" t="s">
        <v>119</v>
      </c>
      <c r="E84" s="227">
        <v>786</v>
      </c>
      <c r="F84" s="231">
        <f>H84+J84</f>
        <v>0</v>
      </c>
      <c r="G84" s="232">
        <f>ROUND(E84*F84,2)</f>
        <v>0</v>
      </c>
      <c r="H84" s="232"/>
      <c r="I84" s="232">
        <f>ROUND(E84*H84,2)</f>
        <v>0</v>
      </c>
      <c r="J84" s="232"/>
      <c r="K84" s="232">
        <f>ROUND(E84*J84,2)</f>
        <v>0</v>
      </c>
      <c r="L84" s="232">
        <v>21</v>
      </c>
      <c r="M84" s="232">
        <f>G84*(1+L84/100)</f>
        <v>0</v>
      </c>
      <c r="N84" s="221">
        <v>0.10373</v>
      </c>
      <c r="O84" s="221">
        <f>ROUND(E84*N84,5)</f>
        <v>81.531779999999998</v>
      </c>
      <c r="P84" s="221">
        <v>0</v>
      </c>
      <c r="Q84" s="221">
        <f>ROUND(E84*P84,5)</f>
        <v>0</v>
      </c>
      <c r="R84" s="221"/>
      <c r="S84" s="221"/>
      <c r="T84" s="222">
        <v>1.4999999999999999E-2</v>
      </c>
      <c r="U84" s="221">
        <f>ROUND(E84*T84,2)</f>
        <v>11.79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100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2.5" outlineLevel="1" x14ac:dyDescent="0.2">
      <c r="A85" s="212">
        <v>32</v>
      </c>
      <c r="B85" s="219" t="s">
        <v>209</v>
      </c>
      <c r="C85" s="264" t="s">
        <v>210</v>
      </c>
      <c r="D85" s="221" t="s">
        <v>119</v>
      </c>
      <c r="E85" s="227">
        <v>786</v>
      </c>
      <c r="F85" s="231">
        <f>H85+J85</f>
        <v>0</v>
      </c>
      <c r="G85" s="232">
        <f>ROUND(E85*F85,2)</f>
        <v>0</v>
      </c>
      <c r="H85" s="232"/>
      <c r="I85" s="232">
        <f>ROUND(E85*H85,2)</f>
        <v>0</v>
      </c>
      <c r="J85" s="232"/>
      <c r="K85" s="232">
        <f>ROUND(E85*J85,2)</f>
        <v>0</v>
      </c>
      <c r="L85" s="232">
        <v>21</v>
      </c>
      <c r="M85" s="232">
        <f>G85*(1+L85/100)</f>
        <v>0</v>
      </c>
      <c r="N85" s="221">
        <v>0.21099999999999999</v>
      </c>
      <c r="O85" s="221">
        <f>ROUND(E85*N85,5)</f>
        <v>165.846</v>
      </c>
      <c r="P85" s="221">
        <v>0</v>
      </c>
      <c r="Q85" s="221">
        <f>ROUND(E85*P85,5)</f>
        <v>0</v>
      </c>
      <c r="R85" s="221"/>
      <c r="S85" s="221"/>
      <c r="T85" s="222">
        <v>3.2000000000000001E-2</v>
      </c>
      <c r="U85" s="221">
        <f>ROUND(E85*T85,2)</f>
        <v>25.15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100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>
        <v>33</v>
      </c>
      <c r="B86" s="219" t="s">
        <v>211</v>
      </c>
      <c r="C86" s="264" t="s">
        <v>212</v>
      </c>
      <c r="D86" s="221" t="s">
        <v>119</v>
      </c>
      <c r="E86" s="227">
        <v>786</v>
      </c>
      <c r="F86" s="231">
        <f>H86+J86</f>
        <v>0</v>
      </c>
      <c r="G86" s="232">
        <f>ROUND(E86*F86,2)</f>
        <v>0</v>
      </c>
      <c r="H86" s="232"/>
      <c r="I86" s="232">
        <f>ROUND(E86*H86,2)</f>
        <v>0</v>
      </c>
      <c r="J86" s="232"/>
      <c r="K86" s="232">
        <f>ROUND(E86*J86,2)</f>
        <v>0</v>
      </c>
      <c r="L86" s="232">
        <v>21</v>
      </c>
      <c r="M86" s="232">
        <f>G86*(1+L86/100)</f>
        <v>0</v>
      </c>
      <c r="N86" s="221">
        <v>6.0999999999999997E-4</v>
      </c>
      <c r="O86" s="221">
        <f>ROUND(E86*N86,5)</f>
        <v>0.47946</v>
      </c>
      <c r="P86" s="221">
        <v>0</v>
      </c>
      <c r="Q86" s="221">
        <f>ROUND(E86*P86,5)</f>
        <v>0</v>
      </c>
      <c r="R86" s="221"/>
      <c r="S86" s="221"/>
      <c r="T86" s="222">
        <v>2E-3</v>
      </c>
      <c r="U86" s="221">
        <f>ROUND(E86*T86,2)</f>
        <v>1.57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100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34</v>
      </c>
      <c r="B87" s="219" t="s">
        <v>213</v>
      </c>
      <c r="C87" s="264" t="s">
        <v>214</v>
      </c>
      <c r="D87" s="221" t="s">
        <v>119</v>
      </c>
      <c r="E87" s="227">
        <v>69.7</v>
      </c>
      <c r="F87" s="231">
        <f>H87+J87</f>
        <v>0</v>
      </c>
      <c r="G87" s="232">
        <f>ROUND(E87*F87,2)</f>
        <v>0</v>
      </c>
      <c r="H87" s="232"/>
      <c r="I87" s="232">
        <f>ROUND(E87*H87,2)</f>
        <v>0</v>
      </c>
      <c r="J87" s="232"/>
      <c r="K87" s="232">
        <f>ROUND(E87*J87,2)</f>
        <v>0</v>
      </c>
      <c r="L87" s="232">
        <v>21</v>
      </c>
      <c r="M87" s="232">
        <f>G87*(1+L87/100)</f>
        <v>0</v>
      </c>
      <c r="N87" s="221">
        <v>7.3899999999999993E-2</v>
      </c>
      <c r="O87" s="221">
        <f>ROUND(E87*N87,5)</f>
        <v>5.15083</v>
      </c>
      <c r="P87" s="221">
        <v>0</v>
      </c>
      <c r="Q87" s="221">
        <f>ROUND(E87*P87,5)</f>
        <v>0</v>
      </c>
      <c r="R87" s="221"/>
      <c r="S87" s="221"/>
      <c r="T87" s="222">
        <v>0.47799999999999998</v>
      </c>
      <c r="U87" s="221">
        <f>ROUND(E87*T87,2)</f>
        <v>33.32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100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/>
      <c r="B88" s="219"/>
      <c r="C88" s="266" t="s">
        <v>215</v>
      </c>
      <c r="D88" s="224"/>
      <c r="E88" s="229">
        <v>58.2</v>
      </c>
      <c r="F88" s="232"/>
      <c r="G88" s="232"/>
      <c r="H88" s="232"/>
      <c r="I88" s="232"/>
      <c r="J88" s="232"/>
      <c r="K88" s="232"/>
      <c r="L88" s="232"/>
      <c r="M88" s="232"/>
      <c r="N88" s="221"/>
      <c r="O88" s="221"/>
      <c r="P88" s="221"/>
      <c r="Q88" s="221"/>
      <c r="R88" s="221"/>
      <c r="S88" s="221"/>
      <c r="T88" s="222"/>
      <c r="U88" s="221"/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108</v>
      </c>
      <c r="AF88" s="211">
        <v>0</v>
      </c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/>
      <c r="B89" s="219"/>
      <c r="C89" s="266" t="s">
        <v>216</v>
      </c>
      <c r="D89" s="224"/>
      <c r="E89" s="229">
        <v>11.5</v>
      </c>
      <c r="F89" s="232"/>
      <c r="G89" s="232"/>
      <c r="H89" s="232"/>
      <c r="I89" s="232"/>
      <c r="J89" s="232"/>
      <c r="K89" s="232"/>
      <c r="L89" s="232"/>
      <c r="M89" s="232"/>
      <c r="N89" s="221"/>
      <c r="O89" s="221"/>
      <c r="P89" s="221"/>
      <c r="Q89" s="221"/>
      <c r="R89" s="221"/>
      <c r="S89" s="221"/>
      <c r="T89" s="222"/>
      <c r="U89" s="221"/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108</v>
      </c>
      <c r="AF89" s="211">
        <v>0</v>
      </c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35</v>
      </c>
      <c r="B90" s="219" t="s">
        <v>217</v>
      </c>
      <c r="C90" s="264" t="s">
        <v>218</v>
      </c>
      <c r="D90" s="221" t="s">
        <v>119</v>
      </c>
      <c r="E90" s="227">
        <v>61.11</v>
      </c>
      <c r="F90" s="231">
        <f>H90+J90</f>
        <v>0</v>
      </c>
      <c r="G90" s="232">
        <f>ROUND(E90*F90,2)</f>
        <v>0</v>
      </c>
      <c r="H90" s="232"/>
      <c r="I90" s="232">
        <f>ROUND(E90*H90,2)</f>
        <v>0</v>
      </c>
      <c r="J90" s="232"/>
      <c r="K90" s="232">
        <f>ROUND(E90*J90,2)</f>
        <v>0</v>
      </c>
      <c r="L90" s="232">
        <v>21</v>
      </c>
      <c r="M90" s="232">
        <f>G90*(1+L90/100)</f>
        <v>0</v>
      </c>
      <c r="N90" s="221">
        <v>0.17199999999999999</v>
      </c>
      <c r="O90" s="221">
        <f>ROUND(E90*N90,5)</f>
        <v>10.51092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193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/>
      <c r="B91" s="219"/>
      <c r="C91" s="265" t="s">
        <v>219</v>
      </c>
      <c r="D91" s="223"/>
      <c r="E91" s="228"/>
      <c r="F91" s="233"/>
      <c r="G91" s="234"/>
      <c r="H91" s="232"/>
      <c r="I91" s="232"/>
      <c r="J91" s="232"/>
      <c r="K91" s="232"/>
      <c r="L91" s="232"/>
      <c r="M91" s="232"/>
      <c r="N91" s="221"/>
      <c r="O91" s="221"/>
      <c r="P91" s="221"/>
      <c r="Q91" s="221"/>
      <c r="R91" s="221"/>
      <c r="S91" s="221"/>
      <c r="T91" s="222"/>
      <c r="U91" s="221"/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102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4" t="str">
        <f>C91</f>
        <v>Se zvětšenými mezerami pro možnost lepšího zasakování dešťových vod.</v>
      </c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/>
      <c r="B92" s="219"/>
      <c r="C92" s="266" t="s">
        <v>220</v>
      </c>
      <c r="D92" s="224"/>
      <c r="E92" s="229">
        <v>61.11</v>
      </c>
      <c r="F92" s="232"/>
      <c r="G92" s="232"/>
      <c r="H92" s="232"/>
      <c r="I92" s="232"/>
      <c r="J92" s="232"/>
      <c r="K92" s="232"/>
      <c r="L92" s="232"/>
      <c r="M92" s="232"/>
      <c r="N92" s="221"/>
      <c r="O92" s="221"/>
      <c r="P92" s="221"/>
      <c r="Q92" s="221"/>
      <c r="R92" s="221"/>
      <c r="S92" s="221"/>
      <c r="T92" s="222"/>
      <c r="U92" s="221"/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108</v>
      </c>
      <c r="AF92" s="211">
        <v>0</v>
      </c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>
        <v>36</v>
      </c>
      <c r="B93" s="219" t="s">
        <v>221</v>
      </c>
      <c r="C93" s="264" t="s">
        <v>222</v>
      </c>
      <c r="D93" s="221" t="s">
        <v>119</v>
      </c>
      <c r="E93" s="227">
        <v>12.65</v>
      </c>
      <c r="F93" s="231">
        <f>H93+J93</f>
        <v>0</v>
      </c>
      <c r="G93" s="232">
        <f>ROUND(E93*F93,2)</f>
        <v>0</v>
      </c>
      <c r="H93" s="232"/>
      <c r="I93" s="232">
        <f>ROUND(E93*H93,2)</f>
        <v>0</v>
      </c>
      <c r="J93" s="232"/>
      <c r="K93" s="232">
        <f>ROUND(E93*J93,2)</f>
        <v>0</v>
      </c>
      <c r="L93" s="232">
        <v>21</v>
      </c>
      <c r="M93" s="232">
        <f>G93*(1+L93/100)</f>
        <v>0</v>
      </c>
      <c r="N93" s="221">
        <v>0.188</v>
      </c>
      <c r="O93" s="221">
        <f>ROUND(E93*N93,5)</f>
        <v>2.3782000000000001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193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/>
      <c r="B94" s="219"/>
      <c r="C94" s="265" t="s">
        <v>223</v>
      </c>
      <c r="D94" s="223"/>
      <c r="E94" s="228"/>
      <c r="F94" s="233"/>
      <c r="G94" s="234"/>
      <c r="H94" s="232"/>
      <c r="I94" s="232"/>
      <c r="J94" s="232"/>
      <c r="K94" s="232"/>
      <c r="L94" s="232"/>
      <c r="M94" s="232"/>
      <c r="N94" s="221"/>
      <c r="O94" s="221"/>
      <c r="P94" s="221"/>
      <c r="Q94" s="221"/>
      <c r="R94" s="221"/>
      <c r="S94" s="221"/>
      <c r="T94" s="222"/>
      <c r="U94" s="221"/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102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4" t="str">
        <f>C94</f>
        <v>Barva červená</v>
      </c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/>
      <c r="B95" s="219"/>
      <c r="C95" s="266" t="s">
        <v>224</v>
      </c>
      <c r="D95" s="224"/>
      <c r="E95" s="229">
        <v>12.65</v>
      </c>
      <c r="F95" s="232"/>
      <c r="G95" s="232"/>
      <c r="H95" s="232"/>
      <c r="I95" s="232"/>
      <c r="J95" s="232"/>
      <c r="K95" s="232"/>
      <c r="L95" s="232"/>
      <c r="M95" s="232"/>
      <c r="N95" s="221"/>
      <c r="O95" s="221"/>
      <c r="P95" s="221"/>
      <c r="Q95" s="221"/>
      <c r="R95" s="221"/>
      <c r="S95" s="221"/>
      <c r="T95" s="222"/>
      <c r="U95" s="221"/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108</v>
      </c>
      <c r="AF95" s="211">
        <v>0</v>
      </c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37</v>
      </c>
      <c r="B96" s="219" t="s">
        <v>225</v>
      </c>
      <c r="C96" s="264" t="s">
        <v>226</v>
      </c>
      <c r="D96" s="221" t="s">
        <v>119</v>
      </c>
      <c r="E96" s="227">
        <v>102.5</v>
      </c>
      <c r="F96" s="231">
        <f>H96+J96</f>
        <v>0</v>
      </c>
      <c r="G96" s="232">
        <f>ROUND(E96*F96,2)</f>
        <v>0</v>
      </c>
      <c r="H96" s="232"/>
      <c r="I96" s="232">
        <f>ROUND(E96*H96,2)</f>
        <v>0</v>
      </c>
      <c r="J96" s="232"/>
      <c r="K96" s="232">
        <f>ROUND(E96*J96,2)</f>
        <v>0</v>
      </c>
      <c r="L96" s="232">
        <v>21</v>
      </c>
      <c r="M96" s="232">
        <f>G96*(1+L96/100)</f>
        <v>0</v>
      </c>
      <c r="N96" s="221">
        <v>5.5449999999999999E-2</v>
      </c>
      <c r="O96" s="221">
        <f>ROUND(E96*N96,5)</f>
        <v>5.68363</v>
      </c>
      <c r="P96" s="221">
        <v>0</v>
      </c>
      <c r="Q96" s="221">
        <f>ROUND(E96*P96,5)</f>
        <v>0</v>
      </c>
      <c r="R96" s="221"/>
      <c r="S96" s="221"/>
      <c r="T96" s="222">
        <v>0.442</v>
      </c>
      <c r="U96" s="221">
        <f>ROUND(E96*T96,2)</f>
        <v>45.31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100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/>
      <c r="B97" s="219"/>
      <c r="C97" s="266" t="s">
        <v>227</v>
      </c>
      <c r="D97" s="224"/>
      <c r="E97" s="229">
        <v>102.5</v>
      </c>
      <c r="F97" s="232"/>
      <c r="G97" s="232"/>
      <c r="H97" s="232"/>
      <c r="I97" s="232"/>
      <c r="J97" s="232"/>
      <c r="K97" s="232"/>
      <c r="L97" s="232"/>
      <c r="M97" s="232"/>
      <c r="N97" s="221"/>
      <c r="O97" s="221"/>
      <c r="P97" s="221"/>
      <c r="Q97" s="221"/>
      <c r="R97" s="221"/>
      <c r="S97" s="221"/>
      <c r="T97" s="222"/>
      <c r="U97" s="221"/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108</v>
      </c>
      <c r="AF97" s="211">
        <v>0</v>
      </c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2.5" outlineLevel="1" x14ac:dyDescent="0.2">
      <c r="A98" s="212">
        <v>38</v>
      </c>
      <c r="B98" s="219" t="s">
        <v>228</v>
      </c>
      <c r="C98" s="264" t="s">
        <v>229</v>
      </c>
      <c r="D98" s="221" t="s">
        <v>119</v>
      </c>
      <c r="E98" s="227">
        <v>103.95</v>
      </c>
      <c r="F98" s="231">
        <f>H98+J98</f>
        <v>0</v>
      </c>
      <c r="G98" s="232">
        <f>ROUND(E98*F98,2)</f>
        <v>0</v>
      </c>
      <c r="H98" s="232"/>
      <c r="I98" s="232">
        <f>ROUND(E98*H98,2)</f>
        <v>0</v>
      </c>
      <c r="J98" s="232"/>
      <c r="K98" s="232">
        <f>ROUND(E98*J98,2)</f>
        <v>0</v>
      </c>
      <c r="L98" s="232">
        <v>21</v>
      </c>
      <c r="M98" s="232">
        <f>G98*(1+L98/100)</f>
        <v>0</v>
      </c>
      <c r="N98" s="221">
        <v>0.14799999999999999</v>
      </c>
      <c r="O98" s="221">
        <f>ROUND(E98*N98,5)</f>
        <v>15.384600000000001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193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/>
      <c r="B99" s="219"/>
      <c r="C99" s="266" t="s">
        <v>230</v>
      </c>
      <c r="D99" s="224"/>
      <c r="E99" s="229">
        <v>103.95</v>
      </c>
      <c r="F99" s="232"/>
      <c r="G99" s="232"/>
      <c r="H99" s="232"/>
      <c r="I99" s="232"/>
      <c r="J99" s="232"/>
      <c r="K99" s="232"/>
      <c r="L99" s="232"/>
      <c r="M99" s="232"/>
      <c r="N99" s="221"/>
      <c r="O99" s="221"/>
      <c r="P99" s="221"/>
      <c r="Q99" s="221"/>
      <c r="R99" s="221"/>
      <c r="S99" s="221"/>
      <c r="T99" s="222"/>
      <c r="U99" s="221"/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108</v>
      </c>
      <c r="AF99" s="211">
        <v>0</v>
      </c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39</v>
      </c>
      <c r="B100" s="219" t="s">
        <v>231</v>
      </c>
      <c r="C100" s="264" t="s">
        <v>232</v>
      </c>
      <c r="D100" s="221" t="s">
        <v>119</v>
      </c>
      <c r="E100" s="227">
        <v>3.85</v>
      </c>
      <c r="F100" s="231">
        <f>H100+J100</f>
        <v>0</v>
      </c>
      <c r="G100" s="232">
        <f>ROUND(E100*F100,2)</f>
        <v>0</v>
      </c>
      <c r="H100" s="232"/>
      <c r="I100" s="232">
        <f>ROUND(E100*H100,2)</f>
        <v>0</v>
      </c>
      <c r="J100" s="232"/>
      <c r="K100" s="232">
        <f>ROUND(E100*J100,2)</f>
        <v>0</v>
      </c>
      <c r="L100" s="232">
        <v>21</v>
      </c>
      <c r="M100" s="232">
        <f>G100*(1+L100/100)</f>
        <v>0</v>
      </c>
      <c r="N100" s="221">
        <v>0.14099999999999999</v>
      </c>
      <c r="O100" s="221">
        <f>ROUND(E100*N100,5)</f>
        <v>0.54285000000000005</v>
      </c>
      <c r="P100" s="221">
        <v>0</v>
      </c>
      <c r="Q100" s="221">
        <f>ROUND(E100*P100,5)</f>
        <v>0</v>
      </c>
      <c r="R100" s="221"/>
      <c r="S100" s="221"/>
      <c r="T100" s="222">
        <v>0</v>
      </c>
      <c r="U100" s="221">
        <f>ROUND(E100*T100,2)</f>
        <v>0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193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/>
      <c r="B101" s="219"/>
      <c r="C101" s="266" t="s">
        <v>233</v>
      </c>
      <c r="D101" s="224"/>
      <c r="E101" s="229">
        <v>3.85</v>
      </c>
      <c r="F101" s="232"/>
      <c r="G101" s="232"/>
      <c r="H101" s="232"/>
      <c r="I101" s="232"/>
      <c r="J101" s="232"/>
      <c r="K101" s="232"/>
      <c r="L101" s="232"/>
      <c r="M101" s="232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108</v>
      </c>
      <c r="AF101" s="211">
        <v>0</v>
      </c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2">
        <v>40</v>
      </c>
      <c r="B102" s="219" t="s">
        <v>234</v>
      </c>
      <c r="C102" s="264" t="s">
        <v>235</v>
      </c>
      <c r="D102" s="221" t="s">
        <v>119</v>
      </c>
      <c r="E102" s="227">
        <v>79</v>
      </c>
      <c r="F102" s="231">
        <f>H102+J102</f>
        <v>0</v>
      </c>
      <c r="G102" s="232">
        <f>ROUND(E102*F102,2)</f>
        <v>0</v>
      </c>
      <c r="H102" s="232"/>
      <c r="I102" s="232">
        <f>ROUND(E102*H102,2)</f>
        <v>0</v>
      </c>
      <c r="J102" s="232"/>
      <c r="K102" s="232">
        <f>ROUND(E102*J102,2)</f>
        <v>0</v>
      </c>
      <c r="L102" s="232">
        <v>21</v>
      </c>
      <c r="M102" s="232">
        <f>G102*(1+L102/100)</f>
        <v>0</v>
      </c>
      <c r="N102" s="221">
        <v>0.11</v>
      </c>
      <c r="O102" s="221">
        <f>ROUND(E102*N102,5)</f>
        <v>8.69</v>
      </c>
      <c r="P102" s="221">
        <v>0</v>
      </c>
      <c r="Q102" s="221">
        <f>ROUND(E102*P102,5)</f>
        <v>0</v>
      </c>
      <c r="R102" s="221"/>
      <c r="S102" s="221"/>
      <c r="T102" s="222">
        <v>1.1930000000000001</v>
      </c>
      <c r="U102" s="221">
        <f>ROUND(E102*T102,2)</f>
        <v>94.25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100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>
        <v>41</v>
      </c>
      <c r="B103" s="219" t="s">
        <v>236</v>
      </c>
      <c r="C103" s="264" t="s">
        <v>237</v>
      </c>
      <c r="D103" s="221" t="s">
        <v>238</v>
      </c>
      <c r="E103" s="227">
        <v>20.342500000000001</v>
      </c>
      <c r="F103" s="231">
        <f>H103+J103</f>
        <v>0</v>
      </c>
      <c r="G103" s="232">
        <f>ROUND(E103*F103,2)</f>
        <v>0</v>
      </c>
      <c r="H103" s="232"/>
      <c r="I103" s="232">
        <f>ROUND(E103*H103,2)</f>
        <v>0</v>
      </c>
      <c r="J103" s="232"/>
      <c r="K103" s="232">
        <f>ROUND(E103*J103,2)</f>
        <v>0</v>
      </c>
      <c r="L103" s="232">
        <v>21</v>
      </c>
      <c r="M103" s="232">
        <f>G103*(1+L103/100)</f>
        <v>0</v>
      </c>
      <c r="N103" s="221">
        <v>1</v>
      </c>
      <c r="O103" s="221">
        <f>ROUND(E103*N103,5)</f>
        <v>20.342500000000001</v>
      </c>
      <c r="P103" s="221">
        <v>0</v>
      </c>
      <c r="Q103" s="221">
        <f>ROUND(E103*P103,5)</f>
        <v>0</v>
      </c>
      <c r="R103" s="221"/>
      <c r="S103" s="221"/>
      <c r="T103" s="222">
        <v>0</v>
      </c>
      <c r="U103" s="221">
        <f>ROUND(E103*T103,2)</f>
        <v>0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193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/>
      <c r="B104" s="219"/>
      <c r="C104" s="266" t="s">
        <v>239</v>
      </c>
      <c r="D104" s="224"/>
      <c r="E104" s="229">
        <v>20.342500000000001</v>
      </c>
      <c r="F104" s="232"/>
      <c r="G104" s="232"/>
      <c r="H104" s="232"/>
      <c r="I104" s="232"/>
      <c r="J104" s="232"/>
      <c r="K104" s="232"/>
      <c r="L104" s="232"/>
      <c r="M104" s="232"/>
      <c r="N104" s="221"/>
      <c r="O104" s="221"/>
      <c r="P104" s="221"/>
      <c r="Q104" s="221"/>
      <c r="R104" s="221"/>
      <c r="S104" s="221"/>
      <c r="T104" s="222"/>
      <c r="U104" s="22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108</v>
      </c>
      <c r="AF104" s="211">
        <v>0</v>
      </c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12">
        <v>42</v>
      </c>
      <c r="B105" s="219" t="s">
        <v>240</v>
      </c>
      <c r="C105" s="264" t="s">
        <v>241</v>
      </c>
      <c r="D105" s="221" t="s">
        <v>99</v>
      </c>
      <c r="E105" s="227">
        <v>10</v>
      </c>
      <c r="F105" s="231">
        <f>H105+J105</f>
        <v>0</v>
      </c>
      <c r="G105" s="232">
        <f>ROUND(E105*F105,2)</f>
        <v>0</v>
      </c>
      <c r="H105" s="232"/>
      <c r="I105" s="232">
        <f>ROUND(E105*H105,2)</f>
        <v>0</v>
      </c>
      <c r="J105" s="232"/>
      <c r="K105" s="232">
        <f>ROUND(E105*J105,2)</f>
        <v>0</v>
      </c>
      <c r="L105" s="232">
        <v>21</v>
      </c>
      <c r="M105" s="232">
        <f>G105*(1+L105/100)</f>
        <v>0</v>
      </c>
      <c r="N105" s="221">
        <v>0.25207000000000002</v>
      </c>
      <c r="O105" s="221">
        <f>ROUND(E105*N105,5)</f>
        <v>2.5207000000000002</v>
      </c>
      <c r="P105" s="221">
        <v>0</v>
      </c>
      <c r="Q105" s="221">
        <f>ROUND(E105*P105,5)</f>
        <v>0</v>
      </c>
      <c r="R105" s="221"/>
      <c r="S105" s="221"/>
      <c r="T105" s="222">
        <v>0.64159999999999995</v>
      </c>
      <c r="U105" s="221">
        <f>ROUND(E105*T105,2)</f>
        <v>6.42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100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/>
      <c r="B106" s="219"/>
      <c r="C106" s="265" t="s">
        <v>242</v>
      </c>
      <c r="D106" s="223"/>
      <c r="E106" s="228"/>
      <c r="F106" s="233"/>
      <c r="G106" s="234"/>
      <c r="H106" s="232"/>
      <c r="I106" s="232"/>
      <c r="J106" s="232"/>
      <c r="K106" s="232"/>
      <c r="L106" s="232"/>
      <c r="M106" s="232"/>
      <c r="N106" s="221"/>
      <c r="O106" s="221"/>
      <c r="P106" s="221"/>
      <c r="Q106" s="221"/>
      <c r="R106" s="221"/>
      <c r="S106" s="221"/>
      <c r="T106" s="222"/>
      <c r="U106" s="22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102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4" t="str">
        <f>C106</f>
        <v>Včetně dodávky liniového odvodňovacího žlabu krytého mříží z litiny, otevřená čela sešikmená</v>
      </c>
      <c r="BB106" s="211"/>
      <c r="BC106" s="211"/>
      <c r="BD106" s="211"/>
      <c r="BE106" s="211"/>
      <c r="BF106" s="211"/>
      <c r="BG106" s="211"/>
      <c r="BH106" s="211"/>
    </row>
    <row r="107" spans="1:60" x14ac:dyDescent="0.2">
      <c r="A107" s="213" t="s">
        <v>95</v>
      </c>
      <c r="B107" s="220" t="s">
        <v>64</v>
      </c>
      <c r="C107" s="267" t="s">
        <v>65</v>
      </c>
      <c r="D107" s="225"/>
      <c r="E107" s="230"/>
      <c r="F107" s="235"/>
      <c r="G107" s="235">
        <f>SUMIF(AE108:AE141,"&lt;&gt;NOR",G108:G141)</f>
        <v>0</v>
      </c>
      <c r="H107" s="235"/>
      <c r="I107" s="235">
        <f>SUM(I108:I141)</f>
        <v>0</v>
      </c>
      <c r="J107" s="235"/>
      <c r="K107" s="235">
        <f>SUM(K108:K141)</f>
        <v>0</v>
      </c>
      <c r="L107" s="235"/>
      <c r="M107" s="235">
        <f>SUM(M108:M141)</f>
        <v>0</v>
      </c>
      <c r="N107" s="225"/>
      <c r="O107" s="225">
        <f>SUM(O108:O141)</f>
        <v>141.15013999999999</v>
      </c>
      <c r="P107" s="225"/>
      <c r="Q107" s="225">
        <f>SUM(Q108:Q141)</f>
        <v>0</v>
      </c>
      <c r="R107" s="225"/>
      <c r="S107" s="225"/>
      <c r="T107" s="226"/>
      <c r="U107" s="225">
        <f>SUM(U108:U141)</f>
        <v>194.35000000000002</v>
      </c>
      <c r="AE107" t="s">
        <v>96</v>
      </c>
    </row>
    <row r="108" spans="1:60" outlineLevel="1" x14ac:dyDescent="0.2">
      <c r="A108" s="212">
        <v>43</v>
      </c>
      <c r="B108" s="219" t="s">
        <v>243</v>
      </c>
      <c r="C108" s="264" t="s">
        <v>244</v>
      </c>
      <c r="D108" s="221" t="s">
        <v>179</v>
      </c>
      <c r="E108" s="227">
        <v>7</v>
      </c>
      <c r="F108" s="231">
        <f>H108+J108</f>
        <v>0</v>
      </c>
      <c r="G108" s="232">
        <f>ROUND(E108*F108,2)</f>
        <v>0</v>
      </c>
      <c r="H108" s="232"/>
      <c r="I108" s="232">
        <f>ROUND(E108*H108,2)</f>
        <v>0</v>
      </c>
      <c r="J108" s="232"/>
      <c r="K108" s="232">
        <f>ROUND(E108*J108,2)</f>
        <v>0</v>
      </c>
      <c r="L108" s="232">
        <v>21</v>
      </c>
      <c r="M108" s="232">
        <f>G108*(1+L108/100)</f>
        <v>0</v>
      </c>
      <c r="N108" s="221">
        <v>0.1133</v>
      </c>
      <c r="O108" s="221">
        <f>ROUND(E108*N108,5)</f>
        <v>0.79310000000000003</v>
      </c>
      <c r="P108" s="221">
        <v>0</v>
      </c>
      <c r="Q108" s="221">
        <f>ROUND(E108*P108,5)</f>
        <v>0</v>
      </c>
      <c r="R108" s="221"/>
      <c r="S108" s="221"/>
      <c r="T108" s="222">
        <v>0.91800000000000004</v>
      </c>
      <c r="U108" s="221">
        <f>ROUND(E108*T108,2)</f>
        <v>6.43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100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/>
      <c r="B109" s="219"/>
      <c r="C109" s="265" t="s">
        <v>245</v>
      </c>
      <c r="D109" s="223"/>
      <c r="E109" s="228"/>
      <c r="F109" s="233"/>
      <c r="G109" s="234"/>
      <c r="H109" s="232"/>
      <c r="I109" s="232"/>
      <c r="J109" s="232"/>
      <c r="K109" s="232"/>
      <c r="L109" s="232"/>
      <c r="M109" s="232"/>
      <c r="N109" s="221"/>
      <c r="O109" s="221"/>
      <c r="P109" s="221"/>
      <c r="Q109" s="221"/>
      <c r="R109" s="221"/>
      <c r="S109" s="221"/>
      <c r="T109" s="222"/>
      <c r="U109" s="22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102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4" t="str">
        <f>C109</f>
        <v>Včetně přesunu stáv. značek začátek a konec obce</v>
      </c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/>
      <c r="B110" s="219"/>
      <c r="C110" s="266" t="s">
        <v>246</v>
      </c>
      <c r="D110" s="224"/>
      <c r="E110" s="229">
        <v>5</v>
      </c>
      <c r="F110" s="232"/>
      <c r="G110" s="232"/>
      <c r="H110" s="232"/>
      <c r="I110" s="232"/>
      <c r="J110" s="232"/>
      <c r="K110" s="232"/>
      <c r="L110" s="232"/>
      <c r="M110" s="232"/>
      <c r="N110" s="221"/>
      <c r="O110" s="221"/>
      <c r="P110" s="221"/>
      <c r="Q110" s="221"/>
      <c r="R110" s="221"/>
      <c r="S110" s="221"/>
      <c r="T110" s="222"/>
      <c r="U110" s="22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108</v>
      </c>
      <c r="AF110" s="211">
        <v>0</v>
      </c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/>
      <c r="B111" s="219"/>
      <c r="C111" s="266" t="s">
        <v>247</v>
      </c>
      <c r="D111" s="224"/>
      <c r="E111" s="229">
        <v>2</v>
      </c>
      <c r="F111" s="232"/>
      <c r="G111" s="232"/>
      <c r="H111" s="232"/>
      <c r="I111" s="232"/>
      <c r="J111" s="232"/>
      <c r="K111" s="232"/>
      <c r="L111" s="232"/>
      <c r="M111" s="232"/>
      <c r="N111" s="221"/>
      <c r="O111" s="221"/>
      <c r="P111" s="221"/>
      <c r="Q111" s="221"/>
      <c r="R111" s="221"/>
      <c r="S111" s="221"/>
      <c r="T111" s="222"/>
      <c r="U111" s="22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108</v>
      </c>
      <c r="AF111" s="211">
        <v>0</v>
      </c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2.5" outlineLevel="1" x14ac:dyDescent="0.2">
      <c r="A112" s="212">
        <v>44</v>
      </c>
      <c r="B112" s="219" t="s">
        <v>248</v>
      </c>
      <c r="C112" s="264" t="s">
        <v>249</v>
      </c>
      <c r="D112" s="221" t="s">
        <v>179</v>
      </c>
      <c r="E112" s="227">
        <v>1</v>
      </c>
      <c r="F112" s="231">
        <f>H112+J112</f>
        <v>0</v>
      </c>
      <c r="G112" s="232">
        <f>ROUND(E112*F112,2)</f>
        <v>0</v>
      </c>
      <c r="H112" s="232"/>
      <c r="I112" s="232">
        <f>ROUND(E112*H112,2)</f>
        <v>0</v>
      </c>
      <c r="J112" s="232"/>
      <c r="K112" s="232">
        <f>ROUND(E112*J112,2)</f>
        <v>0</v>
      </c>
      <c r="L112" s="232">
        <v>21</v>
      </c>
      <c r="M112" s="232">
        <f>G112*(1+L112/100)</f>
        <v>0</v>
      </c>
      <c r="N112" s="221">
        <v>5.1000000000000004E-3</v>
      </c>
      <c r="O112" s="221">
        <f>ROUND(E112*N112,5)</f>
        <v>5.1000000000000004E-3</v>
      </c>
      <c r="P112" s="221">
        <v>0</v>
      </c>
      <c r="Q112" s="221">
        <f>ROUND(E112*P112,5)</f>
        <v>0</v>
      </c>
      <c r="R112" s="221"/>
      <c r="S112" s="221"/>
      <c r="T112" s="222">
        <v>0</v>
      </c>
      <c r="U112" s="221">
        <f>ROUND(E112*T112,2)</f>
        <v>0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193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ht="22.5" outlineLevel="1" x14ac:dyDescent="0.2">
      <c r="A113" s="212">
        <v>45</v>
      </c>
      <c r="B113" s="219" t="s">
        <v>250</v>
      </c>
      <c r="C113" s="264" t="s">
        <v>251</v>
      </c>
      <c r="D113" s="221" t="s">
        <v>179</v>
      </c>
      <c r="E113" s="227">
        <v>1</v>
      </c>
      <c r="F113" s="231">
        <f>H113+J113</f>
        <v>0</v>
      </c>
      <c r="G113" s="232">
        <f>ROUND(E113*F113,2)</f>
        <v>0</v>
      </c>
      <c r="H113" s="232"/>
      <c r="I113" s="232">
        <f>ROUND(E113*H113,2)</f>
        <v>0</v>
      </c>
      <c r="J113" s="232"/>
      <c r="K113" s="232">
        <f>ROUND(E113*J113,2)</f>
        <v>0</v>
      </c>
      <c r="L113" s="232">
        <v>21</v>
      </c>
      <c r="M113" s="232">
        <f>G113*(1+L113/100)</f>
        <v>0</v>
      </c>
      <c r="N113" s="221">
        <v>5.1000000000000004E-3</v>
      </c>
      <c r="O113" s="221">
        <f>ROUND(E113*N113,5)</f>
        <v>5.1000000000000004E-3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193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22.5" outlineLevel="1" x14ac:dyDescent="0.2">
      <c r="A114" s="212">
        <v>46</v>
      </c>
      <c r="B114" s="219" t="s">
        <v>252</v>
      </c>
      <c r="C114" s="264" t="s">
        <v>253</v>
      </c>
      <c r="D114" s="221" t="s">
        <v>179</v>
      </c>
      <c r="E114" s="227">
        <v>1</v>
      </c>
      <c r="F114" s="231">
        <f>H114+J114</f>
        <v>0</v>
      </c>
      <c r="G114" s="232">
        <f>ROUND(E114*F114,2)</f>
        <v>0</v>
      </c>
      <c r="H114" s="232"/>
      <c r="I114" s="232">
        <f>ROUND(E114*H114,2)</f>
        <v>0</v>
      </c>
      <c r="J114" s="232"/>
      <c r="K114" s="232">
        <f>ROUND(E114*J114,2)</f>
        <v>0</v>
      </c>
      <c r="L114" s="232">
        <v>21</v>
      </c>
      <c r="M114" s="232">
        <f>G114*(1+L114/100)</f>
        <v>0</v>
      </c>
      <c r="N114" s="221">
        <v>5.1000000000000004E-3</v>
      </c>
      <c r="O114" s="221">
        <f>ROUND(E114*N114,5)</f>
        <v>5.1000000000000004E-3</v>
      </c>
      <c r="P114" s="221">
        <v>0</v>
      </c>
      <c r="Q114" s="221">
        <f>ROUND(E114*P114,5)</f>
        <v>0</v>
      </c>
      <c r="R114" s="221"/>
      <c r="S114" s="221"/>
      <c r="T114" s="222">
        <v>0</v>
      </c>
      <c r="U114" s="221">
        <f>ROUND(E114*T114,2)</f>
        <v>0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193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ht="22.5" outlineLevel="1" x14ac:dyDescent="0.2">
      <c r="A115" s="212">
        <v>47</v>
      </c>
      <c r="B115" s="219" t="s">
        <v>254</v>
      </c>
      <c r="C115" s="264" t="s">
        <v>255</v>
      </c>
      <c r="D115" s="221" t="s">
        <v>179</v>
      </c>
      <c r="E115" s="227">
        <v>2</v>
      </c>
      <c r="F115" s="231">
        <f>H115+J115</f>
        <v>0</v>
      </c>
      <c r="G115" s="232">
        <f>ROUND(E115*F115,2)</f>
        <v>0</v>
      </c>
      <c r="H115" s="232"/>
      <c r="I115" s="232">
        <f>ROUND(E115*H115,2)</f>
        <v>0</v>
      </c>
      <c r="J115" s="232"/>
      <c r="K115" s="232">
        <f>ROUND(E115*J115,2)</f>
        <v>0</v>
      </c>
      <c r="L115" s="232">
        <v>21</v>
      </c>
      <c r="M115" s="232">
        <f>G115*(1+L115/100)</f>
        <v>0</v>
      </c>
      <c r="N115" s="221">
        <v>7.0000000000000001E-3</v>
      </c>
      <c r="O115" s="221">
        <f>ROUND(E115*N115,5)</f>
        <v>1.4E-2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193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2">
        <v>48</v>
      </c>
      <c r="B116" s="219" t="s">
        <v>256</v>
      </c>
      <c r="C116" s="264" t="s">
        <v>257</v>
      </c>
      <c r="D116" s="221" t="s">
        <v>179</v>
      </c>
      <c r="E116" s="227">
        <v>5</v>
      </c>
      <c r="F116" s="231">
        <f>H116+J116</f>
        <v>0</v>
      </c>
      <c r="G116" s="232">
        <f>ROUND(E116*F116,2)</f>
        <v>0</v>
      </c>
      <c r="H116" s="232"/>
      <c r="I116" s="232">
        <f>ROUND(E116*H116,2)</f>
        <v>0</v>
      </c>
      <c r="J116" s="232"/>
      <c r="K116" s="232">
        <f>ROUND(E116*J116,2)</f>
        <v>0</v>
      </c>
      <c r="L116" s="232">
        <v>21</v>
      </c>
      <c r="M116" s="232">
        <f>G116*(1+L116/100)</f>
        <v>0</v>
      </c>
      <c r="N116" s="221">
        <v>6.6000000000000003E-2</v>
      </c>
      <c r="O116" s="221">
        <f>ROUND(E116*N116,5)</f>
        <v>0.33</v>
      </c>
      <c r="P116" s="221">
        <v>0</v>
      </c>
      <c r="Q116" s="221">
        <f>ROUND(E116*P116,5)</f>
        <v>0</v>
      </c>
      <c r="R116" s="221"/>
      <c r="S116" s="221"/>
      <c r="T116" s="222">
        <v>0.17</v>
      </c>
      <c r="U116" s="221">
        <f>ROUND(E116*T116,2)</f>
        <v>0.85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100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2">
        <v>49</v>
      </c>
      <c r="B117" s="219" t="s">
        <v>258</v>
      </c>
      <c r="C117" s="264" t="s">
        <v>259</v>
      </c>
      <c r="D117" s="221" t="s">
        <v>179</v>
      </c>
      <c r="E117" s="227">
        <v>450</v>
      </c>
      <c r="F117" s="231">
        <f>H117+J117</f>
        <v>0</v>
      </c>
      <c r="G117" s="232">
        <f>ROUND(E117*F117,2)</f>
        <v>0</v>
      </c>
      <c r="H117" s="232"/>
      <c r="I117" s="232">
        <f>ROUND(E117*H117,2)</f>
        <v>0</v>
      </c>
      <c r="J117" s="232"/>
      <c r="K117" s="232">
        <f>ROUND(E117*J117,2)</f>
        <v>0</v>
      </c>
      <c r="L117" s="232">
        <v>21</v>
      </c>
      <c r="M117" s="232">
        <f>G117*(1+L117/100)</f>
        <v>0</v>
      </c>
      <c r="N117" s="221">
        <v>0</v>
      </c>
      <c r="O117" s="221">
        <f>ROUND(E117*N117,5)</f>
        <v>0</v>
      </c>
      <c r="P117" s="221">
        <v>0</v>
      </c>
      <c r="Q117" s="221">
        <f>ROUND(E117*P117,5)</f>
        <v>0</v>
      </c>
      <c r="R117" s="221"/>
      <c r="S117" s="221"/>
      <c r="T117" s="222">
        <v>0</v>
      </c>
      <c r="U117" s="221">
        <f>ROUND(E117*T117,2)</f>
        <v>0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100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/>
      <c r="B118" s="219"/>
      <c r="C118" s="266" t="s">
        <v>260</v>
      </c>
      <c r="D118" s="224"/>
      <c r="E118" s="229">
        <v>450</v>
      </c>
      <c r="F118" s="232"/>
      <c r="G118" s="232"/>
      <c r="H118" s="232"/>
      <c r="I118" s="232"/>
      <c r="J118" s="232"/>
      <c r="K118" s="232"/>
      <c r="L118" s="232"/>
      <c r="M118" s="232"/>
      <c r="N118" s="221"/>
      <c r="O118" s="221"/>
      <c r="P118" s="221"/>
      <c r="Q118" s="221"/>
      <c r="R118" s="221"/>
      <c r="S118" s="221"/>
      <c r="T118" s="222"/>
      <c r="U118" s="22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108</v>
      </c>
      <c r="AF118" s="211">
        <v>0</v>
      </c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ht="22.5" outlineLevel="1" x14ac:dyDescent="0.2">
      <c r="A119" s="212">
        <v>50</v>
      </c>
      <c r="B119" s="219" t="s">
        <v>261</v>
      </c>
      <c r="C119" s="264" t="s">
        <v>262</v>
      </c>
      <c r="D119" s="221" t="s">
        <v>99</v>
      </c>
      <c r="E119" s="227">
        <v>91</v>
      </c>
      <c r="F119" s="231">
        <f>H119+J119</f>
        <v>0</v>
      </c>
      <c r="G119" s="232">
        <f>ROUND(E119*F119,2)</f>
        <v>0</v>
      </c>
      <c r="H119" s="232"/>
      <c r="I119" s="232">
        <f>ROUND(E119*H119,2)</f>
        <v>0</v>
      </c>
      <c r="J119" s="232"/>
      <c r="K119" s="232">
        <f>ROUND(E119*J119,2)</f>
        <v>0</v>
      </c>
      <c r="L119" s="232">
        <v>21</v>
      </c>
      <c r="M119" s="232">
        <f>G119*(1+L119/100)</f>
        <v>0</v>
      </c>
      <c r="N119" s="221">
        <v>0.19189000000000001</v>
      </c>
      <c r="O119" s="221">
        <f>ROUND(E119*N119,5)</f>
        <v>17.46199</v>
      </c>
      <c r="P119" s="221">
        <v>0</v>
      </c>
      <c r="Q119" s="221">
        <f>ROUND(E119*P119,5)</f>
        <v>0</v>
      </c>
      <c r="R119" s="221"/>
      <c r="S119" s="221"/>
      <c r="T119" s="222">
        <v>0.16200000000000001</v>
      </c>
      <c r="U119" s="221">
        <f>ROUND(E119*T119,2)</f>
        <v>14.74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100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2"/>
      <c r="B120" s="219"/>
      <c r="C120" s="266" t="s">
        <v>263</v>
      </c>
      <c r="D120" s="224"/>
      <c r="E120" s="229">
        <v>91</v>
      </c>
      <c r="F120" s="232"/>
      <c r="G120" s="232"/>
      <c r="H120" s="232"/>
      <c r="I120" s="232"/>
      <c r="J120" s="232"/>
      <c r="K120" s="232"/>
      <c r="L120" s="232"/>
      <c r="M120" s="232"/>
      <c r="N120" s="221"/>
      <c r="O120" s="221"/>
      <c r="P120" s="221"/>
      <c r="Q120" s="221"/>
      <c r="R120" s="221"/>
      <c r="S120" s="221"/>
      <c r="T120" s="222"/>
      <c r="U120" s="22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108</v>
      </c>
      <c r="AF120" s="211">
        <v>0</v>
      </c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ht="22.5" outlineLevel="1" x14ac:dyDescent="0.2">
      <c r="A121" s="212">
        <v>51</v>
      </c>
      <c r="B121" s="219" t="s">
        <v>264</v>
      </c>
      <c r="C121" s="264" t="s">
        <v>265</v>
      </c>
      <c r="D121" s="221" t="s">
        <v>99</v>
      </c>
      <c r="E121" s="227">
        <v>236.5</v>
      </c>
      <c r="F121" s="231">
        <f>H121+J121</f>
        <v>0</v>
      </c>
      <c r="G121" s="232">
        <f>ROUND(E121*F121,2)</f>
        <v>0</v>
      </c>
      <c r="H121" s="232"/>
      <c r="I121" s="232">
        <f>ROUND(E121*H121,2)</f>
        <v>0</v>
      </c>
      <c r="J121" s="232"/>
      <c r="K121" s="232">
        <f>ROUND(E121*J121,2)</f>
        <v>0</v>
      </c>
      <c r="L121" s="232">
        <v>21</v>
      </c>
      <c r="M121" s="232">
        <f>G121*(1+L121/100)</f>
        <v>0</v>
      </c>
      <c r="N121" s="221">
        <v>0.26980999999999999</v>
      </c>
      <c r="O121" s="221">
        <f>ROUND(E121*N121,5)</f>
        <v>63.810070000000003</v>
      </c>
      <c r="P121" s="221">
        <v>0</v>
      </c>
      <c r="Q121" s="221">
        <f>ROUND(E121*P121,5)</f>
        <v>0</v>
      </c>
      <c r="R121" s="221"/>
      <c r="S121" s="221"/>
      <c r="T121" s="222">
        <v>0.27200000000000002</v>
      </c>
      <c r="U121" s="221">
        <f>ROUND(E121*T121,2)</f>
        <v>64.33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100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12"/>
      <c r="B122" s="219"/>
      <c r="C122" s="266" t="s">
        <v>266</v>
      </c>
      <c r="D122" s="224"/>
      <c r="E122" s="229">
        <v>173.5</v>
      </c>
      <c r="F122" s="232"/>
      <c r="G122" s="232"/>
      <c r="H122" s="232"/>
      <c r="I122" s="232"/>
      <c r="J122" s="232"/>
      <c r="K122" s="232"/>
      <c r="L122" s="232"/>
      <c r="M122" s="232"/>
      <c r="N122" s="221"/>
      <c r="O122" s="221"/>
      <c r="P122" s="221"/>
      <c r="Q122" s="221"/>
      <c r="R122" s="221"/>
      <c r="S122" s="221"/>
      <c r="T122" s="222"/>
      <c r="U122" s="22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108</v>
      </c>
      <c r="AF122" s="211">
        <v>0</v>
      </c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2"/>
      <c r="B123" s="219"/>
      <c r="C123" s="266" t="s">
        <v>267</v>
      </c>
      <c r="D123" s="224"/>
      <c r="E123" s="229">
        <v>47.5</v>
      </c>
      <c r="F123" s="232"/>
      <c r="G123" s="232"/>
      <c r="H123" s="232"/>
      <c r="I123" s="232"/>
      <c r="J123" s="232"/>
      <c r="K123" s="232"/>
      <c r="L123" s="232"/>
      <c r="M123" s="232"/>
      <c r="N123" s="221"/>
      <c r="O123" s="221"/>
      <c r="P123" s="221"/>
      <c r="Q123" s="221"/>
      <c r="R123" s="221"/>
      <c r="S123" s="221"/>
      <c r="T123" s="222"/>
      <c r="U123" s="221"/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108</v>
      </c>
      <c r="AF123" s="211">
        <v>0</v>
      </c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2"/>
      <c r="B124" s="219"/>
      <c r="C124" s="266" t="s">
        <v>268</v>
      </c>
      <c r="D124" s="224"/>
      <c r="E124" s="229">
        <v>15.5</v>
      </c>
      <c r="F124" s="232"/>
      <c r="G124" s="232"/>
      <c r="H124" s="232"/>
      <c r="I124" s="232"/>
      <c r="J124" s="232"/>
      <c r="K124" s="232"/>
      <c r="L124" s="232"/>
      <c r="M124" s="232"/>
      <c r="N124" s="221"/>
      <c r="O124" s="221"/>
      <c r="P124" s="221"/>
      <c r="Q124" s="221"/>
      <c r="R124" s="221"/>
      <c r="S124" s="221"/>
      <c r="T124" s="222"/>
      <c r="U124" s="22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108</v>
      </c>
      <c r="AF124" s="211">
        <v>0</v>
      </c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12">
        <v>52</v>
      </c>
      <c r="B125" s="219" t="s">
        <v>269</v>
      </c>
      <c r="C125" s="264" t="s">
        <v>270</v>
      </c>
      <c r="D125" s="221" t="s">
        <v>99</v>
      </c>
      <c r="E125" s="227">
        <v>174.5</v>
      </c>
      <c r="F125" s="231">
        <f>H125+J125</f>
        <v>0</v>
      </c>
      <c r="G125" s="232">
        <f>ROUND(E125*F125,2)</f>
        <v>0</v>
      </c>
      <c r="H125" s="232"/>
      <c r="I125" s="232">
        <f>ROUND(E125*H125,2)</f>
        <v>0</v>
      </c>
      <c r="J125" s="232"/>
      <c r="K125" s="232">
        <f>ROUND(E125*J125,2)</f>
        <v>0</v>
      </c>
      <c r="L125" s="232">
        <v>21</v>
      </c>
      <c r="M125" s="232">
        <f>G125*(1+L125/100)</f>
        <v>0</v>
      </c>
      <c r="N125" s="221">
        <v>0.19520000000000001</v>
      </c>
      <c r="O125" s="221">
        <f>ROUND(E125*N125,5)</f>
        <v>34.062399999999997</v>
      </c>
      <c r="P125" s="221">
        <v>0</v>
      </c>
      <c r="Q125" s="221">
        <f>ROUND(E125*P125,5)</f>
        <v>0</v>
      </c>
      <c r="R125" s="221"/>
      <c r="S125" s="221"/>
      <c r="T125" s="222">
        <v>0.27200000000000002</v>
      </c>
      <c r="U125" s="221">
        <f>ROUND(E125*T125,2)</f>
        <v>47.46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100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2"/>
      <c r="B126" s="219"/>
      <c r="C126" s="266" t="s">
        <v>271</v>
      </c>
      <c r="D126" s="224"/>
      <c r="E126" s="229">
        <v>132</v>
      </c>
      <c r="F126" s="232"/>
      <c r="G126" s="232"/>
      <c r="H126" s="232"/>
      <c r="I126" s="232"/>
      <c r="J126" s="232"/>
      <c r="K126" s="232"/>
      <c r="L126" s="232"/>
      <c r="M126" s="232"/>
      <c r="N126" s="221"/>
      <c r="O126" s="221"/>
      <c r="P126" s="221"/>
      <c r="Q126" s="221"/>
      <c r="R126" s="221"/>
      <c r="S126" s="221"/>
      <c r="T126" s="222"/>
      <c r="U126" s="22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108</v>
      </c>
      <c r="AF126" s="211">
        <v>0</v>
      </c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2"/>
      <c r="B127" s="219"/>
      <c r="C127" s="266" t="s">
        <v>272</v>
      </c>
      <c r="D127" s="224"/>
      <c r="E127" s="229">
        <v>42.5</v>
      </c>
      <c r="F127" s="232"/>
      <c r="G127" s="232"/>
      <c r="H127" s="232"/>
      <c r="I127" s="232"/>
      <c r="J127" s="232"/>
      <c r="K127" s="232"/>
      <c r="L127" s="232"/>
      <c r="M127" s="232"/>
      <c r="N127" s="221"/>
      <c r="O127" s="221"/>
      <c r="P127" s="221"/>
      <c r="Q127" s="221"/>
      <c r="R127" s="221"/>
      <c r="S127" s="221"/>
      <c r="T127" s="222"/>
      <c r="U127" s="221"/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108</v>
      </c>
      <c r="AF127" s="211">
        <v>0</v>
      </c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2.5" outlineLevel="1" x14ac:dyDescent="0.2">
      <c r="A128" s="212">
        <v>53</v>
      </c>
      <c r="B128" s="219" t="s">
        <v>273</v>
      </c>
      <c r="C128" s="264" t="s">
        <v>274</v>
      </c>
      <c r="D128" s="221" t="s">
        <v>99</v>
      </c>
      <c r="E128" s="227">
        <v>5</v>
      </c>
      <c r="F128" s="231">
        <f>H128+J128</f>
        <v>0</v>
      </c>
      <c r="G128" s="232">
        <f>ROUND(E128*F128,2)</f>
        <v>0</v>
      </c>
      <c r="H128" s="232"/>
      <c r="I128" s="232">
        <f>ROUND(E128*H128,2)</f>
        <v>0</v>
      </c>
      <c r="J128" s="232"/>
      <c r="K128" s="232">
        <f>ROUND(E128*J128,2)</f>
        <v>0</v>
      </c>
      <c r="L128" s="232">
        <v>21</v>
      </c>
      <c r="M128" s="232">
        <f>G128*(1+L128/100)</f>
        <v>0</v>
      </c>
      <c r="N128" s="221">
        <v>0.19520000000000001</v>
      </c>
      <c r="O128" s="221">
        <f>ROUND(E128*N128,5)</f>
        <v>0.97599999999999998</v>
      </c>
      <c r="P128" s="221">
        <v>0</v>
      </c>
      <c r="Q128" s="221">
        <f>ROUND(E128*P128,5)</f>
        <v>0</v>
      </c>
      <c r="R128" s="221"/>
      <c r="S128" s="221"/>
      <c r="T128" s="222">
        <v>0.27200000000000002</v>
      </c>
      <c r="U128" s="221">
        <f>ROUND(E128*T128,2)</f>
        <v>1.36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100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33.75" outlineLevel="1" x14ac:dyDescent="0.2">
      <c r="A129" s="212">
        <v>54</v>
      </c>
      <c r="B129" s="219" t="s">
        <v>275</v>
      </c>
      <c r="C129" s="264" t="s">
        <v>276</v>
      </c>
      <c r="D129" s="221" t="s">
        <v>99</v>
      </c>
      <c r="E129" s="227">
        <v>7.5</v>
      </c>
      <c r="F129" s="231">
        <f>H129+J129</f>
        <v>0</v>
      </c>
      <c r="G129" s="232">
        <f>ROUND(E129*F129,2)</f>
        <v>0</v>
      </c>
      <c r="H129" s="232"/>
      <c r="I129" s="232">
        <f>ROUND(E129*H129,2)</f>
        <v>0</v>
      </c>
      <c r="J129" s="232"/>
      <c r="K129" s="232">
        <f>ROUND(E129*J129,2)</f>
        <v>0</v>
      </c>
      <c r="L129" s="232">
        <v>21</v>
      </c>
      <c r="M129" s="232">
        <f>G129*(1+L129/100)</f>
        <v>0</v>
      </c>
      <c r="N129" s="221">
        <v>0.28123999999999999</v>
      </c>
      <c r="O129" s="221">
        <f>ROUND(E129*N129,5)</f>
        <v>2.1093000000000002</v>
      </c>
      <c r="P129" s="221">
        <v>0</v>
      </c>
      <c r="Q129" s="221">
        <f>ROUND(E129*P129,5)</f>
        <v>0</v>
      </c>
      <c r="R129" s="221"/>
      <c r="S129" s="221"/>
      <c r="T129" s="222">
        <v>0.27200000000000002</v>
      </c>
      <c r="U129" s="221">
        <f>ROUND(E129*T129,2)</f>
        <v>2.04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100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2"/>
      <c r="B130" s="219"/>
      <c r="C130" s="265" t="s">
        <v>277</v>
      </c>
      <c r="D130" s="223"/>
      <c r="E130" s="228"/>
      <c r="F130" s="233"/>
      <c r="G130" s="234"/>
      <c r="H130" s="232"/>
      <c r="I130" s="232"/>
      <c r="J130" s="232"/>
      <c r="K130" s="232"/>
      <c r="L130" s="232"/>
      <c r="M130" s="232"/>
      <c r="N130" s="221"/>
      <c r="O130" s="221"/>
      <c r="P130" s="221"/>
      <c r="Q130" s="221"/>
      <c r="R130" s="221"/>
      <c r="S130" s="221"/>
      <c r="T130" s="222"/>
      <c r="U130" s="22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102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4" t="str">
        <f>C130</f>
        <v>Celkem 10 ks</v>
      </c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2"/>
      <c r="B131" s="219"/>
      <c r="C131" s="266" t="s">
        <v>278</v>
      </c>
      <c r="D131" s="224"/>
      <c r="E131" s="229">
        <v>7.5</v>
      </c>
      <c r="F131" s="232"/>
      <c r="G131" s="232"/>
      <c r="H131" s="232"/>
      <c r="I131" s="232"/>
      <c r="J131" s="232"/>
      <c r="K131" s="232"/>
      <c r="L131" s="232"/>
      <c r="M131" s="232"/>
      <c r="N131" s="221"/>
      <c r="O131" s="221"/>
      <c r="P131" s="221"/>
      <c r="Q131" s="221"/>
      <c r="R131" s="221"/>
      <c r="S131" s="221"/>
      <c r="T131" s="222"/>
      <c r="U131" s="221"/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108</v>
      </c>
      <c r="AF131" s="211">
        <v>0</v>
      </c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2">
        <v>55</v>
      </c>
      <c r="B132" s="219" t="s">
        <v>279</v>
      </c>
      <c r="C132" s="264" t="s">
        <v>280</v>
      </c>
      <c r="D132" s="221" t="s">
        <v>99</v>
      </c>
      <c r="E132" s="227">
        <v>49.5</v>
      </c>
      <c r="F132" s="231">
        <f>H132+J132</f>
        <v>0</v>
      </c>
      <c r="G132" s="232">
        <f>ROUND(E132*F132,2)</f>
        <v>0</v>
      </c>
      <c r="H132" s="232"/>
      <c r="I132" s="232">
        <f>ROUND(E132*H132,2)</f>
        <v>0</v>
      </c>
      <c r="J132" s="232"/>
      <c r="K132" s="232">
        <f>ROUND(E132*J132,2)</f>
        <v>0</v>
      </c>
      <c r="L132" s="232">
        <v>21</v>
      </c>
      <c r="M132" s="232">
        <f>G132*(1+L132/100)</f>
        <v>0</v>
      </c>
      <c r="N132" s="221">
        <v>5.9049999999999998E-2</v>
      </c>
      <c r="O132" s="221">
        <f>ROUND(E132*N132,5)</f>
        <v>2.9229799999999999</v>
      </c>
      <c r="P132" s="221">
        <v>0</v>
      </c>
      <c r="Q132" s="221">
        <f>ROUND(E132*P132,5)</f>
        <v>0</v>
      </c>
      <c r="R132" s="221"/>
      <c r="S132" s="221"/>
      <c r="T132" s="222">
        <v>0.26</v>
      </c>
      <c r="U132" s="221">
        <f>ROUND(E132*T132,2)</f>
        <v>12.87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100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2"/>
      <c r="B133" s="219"/>
      <c r="C133" s="265" t="s">
        <v>281</v>
      </c>
      <c r="D133" s="223"/>
      <c r="E133" s="228"/>
      <c r="F133" s="233"/>
      <c r="G133" s="234"/>
      <c r="H133" s="232"/>
      <c r="I133" s="232"/>
      <c r="J133" s="232"/>
      <c r="K133" s="232"/>
      <c r="L133" s="232"/>
      <c r="M133" s="232"/>
      <c r="N133" s="221"/>
      <c r="O133" s="221"/>
      <c r="P133" s="221"/>
      <c r="Q133" s="221"/>
      <c r="R133" s="221"/>
      <c r="S133" s="221"/>
      <c r="T133" s="222"/>
      <c r="U133" s="221"/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102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4" t="str">
        <f>C133</f>
        <v>Započítat pás v šíři 50 cm - kladení na široko!</v>
      </c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2"/>
      <c r="B134" s="219"/>
      <c r="C134" s="266" t="s">
        <v>282</v>
      </c>
      <c r="D134" s="224"/>
      <c r="E134" s="229">
        <v>45</v>
      </c>
      <c r="F134" s="232"/>
      <c r="G134" s="232"/>
      <c r="H134" s="232"/>
      <c r="I134" s="232"/>
      <c r="J134" s="232"/>
      <c r="K134" s="232"/>
      <c r="L134" s="232"/>
      <c r="M134" s="232"/>
      <c r="N134" s="221"/>
      <c r="O134" s="221"/>
      <c r="P134" s="221"/>
      <c r="Q134" s="221"/>
      <c r="R134" s="221"/>
      <c r="S134" s="221"/>
      <c r="T134" s="222"/>
      <c r="U134" s="221"/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108</v>
      </c>
      <c r="AF134" s="211">
        <v>0</v>
      </c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2"/>
      <c r="B135" s="219"/>
      <c r="C135" s="266" t="s">
        <v>283</v>
      </c>
      <c r="D135" s="224"/>
      <c r="E135" s="229">
        <v>4.5</v>
      </c>
      <c r="F135" s="232"/>
      <c r="G135" s="232"/>
      <c r="H135" s="232"/>
      <c r="I135" s="232"/>
      <c r="J135" s="232"/>
      <c r="K135" s="232"/>
      <c r="L135" s="232"/>
      <c r="M135" s="232"/>
      <c r="N135" s="221"/>
      <c r="O135" s="221"/>
      <c r="P135" s="221"/>
      <c r="Q135" s="221"/>
      <c r="R135" s="221"/>
      <c r="S135" s="221"/>
      <c r="T135" s="222"/>
      <c r="U135" s="221"/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108</v>
      </c>
      <c r="AF135" s="211">
        <v>0</v>
      </c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2">
        <v>56</v>
      </c>
      <c r="B136" s="219" t="s">
        <v>284</v>
      </c>
      <c r="C136" s="264" t="s">
        <v>285</v>
      </c>
      <c r="D136" s="221" t="s">
        <v>179</v>
      </c>
      <c r="E136" s="227">
        <v>200</v>
      </c>
      <c r="F136" s="231">
        <f>H136+J136</f>
        <v>0</v>
      </c>
      <c r="G136" s="232">
        <f>ROUND(E136*F136,2)</f>
        <v>0</v>
      </c>
      <c r="H136" s="232"/>
      <c r="I136" s="232">
        <f>ROUND(E136*H136,2)</f>
        <v>0</v>
      </c>
      <c r="J136" s="232"/>
      <c r="K136" s="232">
        <f>ROUND(E136*J136,2)</f>
        <v>0</v>
      </c>
      <c r="L136" s="232">
        <v>21</v>
      </c>
      <c r="M136" s="232">
        <f>G136*(1+L136/100)</f>
        <v>0</v>
      </c>
      <c r="N136" s="221">
        <v>2.3E-2</v>
      </c>
      <c r="O136" s="221">
        <f>ROUND(E136*N136,5)</f>
        <v>4.5999999999999996</v>
      </c>
      <c r="P136" s="221">
        <v>0</v>
      </c>
      <c r="Q136" s="221">
        <f>ROUND(E136*P136,5)</f>
        <v>0</v>
      </c>
      <c r="R136" s="221"/>
      <c r="S136" s="221"/>
      <c r="T136" s="222">
        <v>0</v>
      </c>
      <c r="U136" s="221">
        <f>ROUND(E136*T136,2)</f>
        <v>0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193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2"/>
      <c r="B137" s="219"/>
      <c r="C137" s="266" t="s">
        <v>286</v>
      </c>
      <c r="D137" s="224"/>
      <c r="E137" s="229">
        <v>200</v>
      </c>
      <c r="F137" s="232"/>
      <c r="G137" s="232"/>
      <c r="H137" s="232"/>
      <c r="I137" s="232"/>
      <c r="J137" s="232"/>
      <c r="K137" s="232"/>
      <c r="L137" s="232"/>
      <c r="M137" s="232"/>
      <c r="N137" s="221"/>
      <c r="O137" s="221"/>
      <c r="P137" s="221"/>
      <c r="Q137" s="221"/>
      <c r="R137" s="221"/>
      <c r="S137" s="221"/>
      <c r="T137" s="222"/>
      <c r="U137" s="221"/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108</v>
      </c>
      <c r="AF137" s="211">
        <v>0</v>
      </c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2">
        <v>57</v>
      </c>
      <c r="B138" s="219" t="s">
        <v>287</v>
      </c>
      <c r="C138" s="264" t="s">
        <v>288</v>
      </c>
      <c r="D138" s="221" t="s">
        <v>99</v>
      </c>
      <c r="E138" s="227">
        <v>33.5</v>
      </c>
      <c r="F138" s="231">
        <f>H138+J138</f>
        <v>0</v>
      </c>
      <c r="G138" s="232">
        <f>ROUND(E138*F138,2)</f>
        <v>0</v>
      </c>
      <c r="H138" s="232"/>
      <c r="I138" s="232">
        <f>ROUND(E138*H138,2)</f>
        <v>0</v>
      </c>
      <c r="J138" s="232"/>
      <c r="K138" s="232">
        <f>ROUND(E138*J138,2)</f>
        <v>0</v>
      </c>
      <c r="L138" s="232">
        <v>21</v>
      </c>
      <c r="M138" s="232">
        <f>G138*(1+L138/100)</f>
        <v>0</v>
      </c>
      <c r="N138" s="221">
        <v>0</v>
      </c>
      <c r="O138" s="221">
        <f>ROUND(E138*N138,5)</f>
        <v>0</v>
      </c>
      <c r="P138" s="221">
        <v>0</v>
      </c>
      <c r="Q138" s="221">
        <f>ROUND(E138*P138,5)</f>
        <v>0</v>
      </c>
      <c r="R138" s="221"/>
      <c r="S138" s="221"/>
      <c r="T138" s="222">
        <v>5.5E-2</v>
      </c>
      <c r="U138" s="221">
        <f>ROUND(E138*T138,2)</f>
        <v>1.84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100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2"/>
      <c r="B139" s="219"/>
      <c r="C139" s="266" t="s">
        <v>289</v>
      </c>
      <c r="D139" s="224"/>
      <c r="E139" s="229">
        <v>33.5</v>
      </c>
      <c r="F139" s="232"/>
      <c r="G139" s="232"/>
      <c r="H139" s="232"/>
      <c r="I139" s="232"/>
      <c r="J139" s="232"/>
      <c r="K139" s="232"/>
      <c r="L139" s="232"/>
      <c r="M139" s="232"/>
      <c r="N139" s="221"/>
      <c r="O139" s="221"/>
      <c r="P139" s="221"/>
      <c r="Q139" s="221"/>
      <c r="R139" s="221"/>
      <c r="S139" s="221"/>
      <c r="T139" s="222"/>
      <c r="U139" s="221"/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108</v>
      </c>
      <c r="AF139" s="211">
        <v>0</v>
      </c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12">
        <v>58</v>
      </c>
      <c r="B140" s="219" t="s">
        <v>290</v>
      </c>
      <c r="C140" s="264" t="s">
        <v>291</v>
      </c>
      <c r="D140" s="221" t="s">
        <v>179</v>
      </c>
      <c r="E140" s="227">
        <v>2</v>
      </c>
      <c r="F140" s="231">
        <f>H140+J140</f>
        <v>0</v>
      </c>
      <c r="G140" s="232">
        <f>ROUND(E140*F140,2)</f>
        <v>0</v>
      </c>
      <c r="H140" s="232"/>
      <c r="I140" s="232">
        <f>ROUND(E140*H140,2)</f>
        <v>0</v>
      </c>
      <c r="J140" s="232"/>
      <c r="K140" s="232">
        <f>ROUND(E140*J140,2)</f>
        <v>0</v>
      </c>
      <c r="L140" s="232">
        <v>21</v>
      </c>
      <c r="M140" s="232">
        <f>G140*(1+L140/100)</f>
        <v>0</v>
      </c>
      <c r="N140" s="221">
        <v>7.0274999999999999</v>
      </c>
      <c r="O140" s="221">
        <f>ROUND(E140*N140,5)</f>
        <v>14.055</v>
      </c>
      <c r="P140" s="221">
        <v>0</v>
      </c>
      <c r="Q140" s="221">
        <f>ROUND(E140*P140,5)</f>
        <v>0</v>
      </c>
      <c r="R140" s="221"/>
      <c r="S140" s="221"/>
      <c r="T140" s="222">
        <v>21.213999999999999</v>
      </c>
      <c r="U140" s="221">
        <f>ROUND(E140*T140,2)</f>
        <v>42.43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100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12"/>
      <c r="B141" s="219"/>
      <c r="C141" s="265" t="s">
        <v>292</v>
      </c>
      <c r="D141" s="223"/>
      <c r="E141" s="228"/>
      <c r="F141" s="233"/>
      <c r="G141" s="234"/>
      <c r="H141" s="232"/>
      <c r="I141" s="232"/>
      <c r="J141" s="232"/>
      <c r="K141" s="232"/>
      <c r="L141" s="232"/>
      <c r="M141" s="232"/>
      <c r="N141" s="221"/>
      <c r="O141" s="221"/>
      <c r="P141" s="221"/>
      <c r="Q141" s="221"/>
      <c r="R141" s="221"/>
      <c r="S141" s="221"/>
      <c r="T141" s="222"/>
      <c r="U141" s="221"/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102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4" t="str">
        <f>C141</f>
        <v>Zakončení šikmé odvodňovacího žlabu liniového u vjezdu na silnici</v>
      </c>
      <c r="BB141" s="211"/>
      <c r="BC141" s="211"/>
      <c r="BD141" s="211"/>
      <c r="BE141" s="211"/>
      <c r="BF141" s="211"/>
      <c r="BG141" s="211"/>
      <c r="BH141" s="211"/>
    </row>
    <row r="142" spans="1:60" x14ac:dyDescent="0.2">
      <c r="A142" s="213" t="s">
        <v>95</v>
      </c>
      <c r="B142" s="220" t="s">
        <v>66</v>
      </c>
      <c r="C142" s="267" t="s">
        <v>67</v>
      </c>
      <c r="D142" s="225"/>
      <c r="E142" s="230"/>
      <c r="F142" s="235"/>
      <c r="G142" s="235">
        <f>SUMIF(AE143:AE144,"&lt;&gt;NOR",G143:G144)</f>
        <v>0</v>
      </c>
      <c r="H142" s="235"/>
      <c r="I142" s="235">
        <f>SUM(I143:I144)</f>
        <v>0</v>
      </c>
      <c r="J142" s="235"/>
      <c r="K142" s="235">
        <f>SUM(K143:K144)</f>
        <v>0</v>
      </c>
      <c r="L142" s="235"/>
      <c r="M142" s="235">
        <f>SUM(M143:M144)</f>
        <v>0</v>
      </c>
      <c r="N142" s="225"/>
      <c r="O142" s="225">
        <f>SUM(O143:O144)</f>
        <v>0</v>
      </c>
      <c r="P142" s="225"/>
      <c r="Q142" s="225">
        <f>SUM(Q143:Q144)</f>
        <v>0</v>
      </c>
      <c r="R142" s="225"/>
      <c r="S142" s="225"/>
      <c r="T142" s="226"/>
      <c r="U142" s="225">
        <f>SUM(U143:U144)</f>
        <v>20.77</v>
      </c>
      <c r="AE142" t="s">
        <v>96</v>
      </c>
    </row>
    <row r="143" spans="1:60" outlineLevel="1" x14ac:dyDescent="0.2">
      <c r="A143" s="212">
        <v>59</v>
      </c>
      <c r="B143" s="219" t="s">
        <v>293</v>
      </c>
      <c r="C143" s="264" t="s">
        <v>294</v>
      </c>
      <c r="D143" s="221" t="s">
        <v>238</v>
      </c>
      <c r="E143" s="227">
        <v>1297.921</v>
      </c>
      <c r="F143" s="231">
        <f>H143+J143</f>
        <v>0</v>
      </c>
      <c r="G143" s="232">
        <f>ROUND(E143*F143,2)</f>
        <v>0</v>
      </c>
      <c r="H143" s="232"/>
      <c r="I143" s="232">
        <f>ROUND(E143*H143,2)</f>
        <v>0</v>
      </c>
      <c r="J143" s="232"/>
      <c r="K143" s="232">
        <f>ROUND(E143*J143,2)</f>
        <v>0</v>
      </c>
      <c r="L143" s="232">
        <v>21</v>
      </c>
      <c r="M143" s="232">
        <f>G143*(1+L143/100)</f>
        <v>0</v>
      </c>
      <c r="N143" s="221">
        <v>0</v>
      </c>
      <c r="O143" s="221">
        <f>ROUND(E143*N143,5)</f>
        <v>0</v>
      </c>
      <c r="P143" s="221">
        <v>0</v>
      </c>
      <c r="Q143" s="221">
        <f>ROUND(E143*P143,5)</f>
        <v>0</v>
      </c>
      <c r="R143" s="221"/>
      <c r="S143" s="221"/>
      <c r="T143" s="222">
        <v>1.6E-2</v>
      </c>
      <c r="U143" s="221">
        <f>ROUND(E143*T143,2)</f>
        <v>20.77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100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43"/>
      <c r="B144" s="244"/>
      <c r="C144" s="268" t="s">
        <v>295</v>
      </c>
      <c r="D144" s="245"/>
      <c r="E144" s="246">
        <v>1297.921</v>
      </c>
      <c r="F144" s="247"/>
      <c r="G144" s="247"/>
      <c r="H144" s="247"/>
      <c r="I144" s="247"/>
      <c r="J144" s="247"/>
      <c r="K144" s="247"/>
      <c r="L144" s="247"/>
      <c r="M144" s="247"/>
      <c r="N144" s="248"/>
      <c r="O144" s="248"/>
      <c r="P144" s="248"/>
      <c r="Q144" s="248"/>
      <c r="R144" s="248"/>
      <c r="S144" s="248"/>
      <c r="T144" s="249"/>
      <c r="U144" s="248"/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108</v>
      </c>
      <c r="AF144" s="211">
        <v>0</v>
      </c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31" x14ac:dyDescent="0.2">
      <c r="A145" s="6"/>
      <c r="B145" s="7" t="s">
        <v>296</v>
      </c>
      <c r="C145" s="269" t="s">
        <v>296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AC145">
        <v>15</v>
      </c>
      <c r="AD145">
        <v>21</v>
      </c>
    </row>
    <row r="146" spans="1:31" x14ac:dyDescent="0.2">
      <c r="A146" s="250"/>
      <c r="B146" s="251" t="s">
        <v>28</v>
      </c>
      <c r="C146" s="270" t="s">
        <v>296</v>
      </c>
      <c r="D146" s="252"/>
      <c r="E146" s="252"/>
      <c r="F146" s="252"/>
      <c r="G146" s="263">
        <f>G8+G66+G73+G107+G142</f>
        <v>0</v>
      </c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AC146">
        <f>SUMIF(L7:L144,AC145,G7:G144)</f>
        <v>0</v>
      </c>
      <c r="AD146">
        <f>SUMIF(L7:L144,AD145,G7:G144)</f>
        <v>0</v>
      </c>
      <c r="AE146" t="s">
        <v>297</v>
      </c>
    </row>
    <row r="147" spans="1:31" x14ac:dyDescent="0.2">
      <c r="A147" s="6"/>
      <c r="B147" s="7" t="s">
        <v>296</v>
      </c>
      <c r="C147" s="269" t="s">
        <v>296</v>
      </c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A148" s="6"/>
      <c r="B148" s="7" t="s">
        <v>296</v>
      </c>
      <c r="C148" s="269" t="s">
        <v>296</v>
      </c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A149" s="253" t="s">
        <v>298</v>
      </c>
      <c r="B149" s="253"/>
      <c r="C149" s="271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">
      <c r="A150" s="254"/>
      <c r="B150" s="255"/>
      <c r="C150" s="272"/>
      <c r="D150" s="255"/>
      <c r="E150" s="255"/>
      <c r="F150" s="255"/>
      <c r="G150" s="25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AE150" t="s">
        <v>299</v>
      </c>
    </row>
    <row r="151" spans="1:31" x14ac:dyDescent="0.2">
      <c r="A151" s="257"/>
      <c r="B151" s="258"/>
      <c r="C151" s="273"/>
      <c r="D151" s="258"/>
      <c r="E151" s="258"/>
      <c r="F151" s="258"/>
      <c r="G151" s="259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">
      <c r="A152" s="257"/>
      <c r="B152" s="258"/>
      <c r="C152" s="273"/>
      <c r="D152" s="258"/>
      <c r="E152" s="258"/>
      <c r="F152" s="258"/>
      <c r="G152" s="259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31" x14ac:dyDescent="0.2">
      <c r="A153" s="257"/>
      <c r="B153" s="258"/>
      <c r="C153" s="273"/>
      <c r="D153" s="258"/>
      <c r="E153" s="258"/>
      <c r="F153" s="258"/>
      <c r="G153" s="259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31" x14ac:dyDescent="0.2">
      <c r="A154" s="260"/>
      <c r="B154" s="261"/>
      <c r="C154" s="274"/>
      <c r="D154" s="261"/>
      <c r="E154" s="261"/>
      <c r="F154" s="261"/>
      <c r="G154" s="262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31" x14ac:dyDescent="0.2">
      <c r="A155" s="6"/>
      <c r="B155" s="7" t="s">
        <v>296</v>
      </c>
      <c r="C155" s="269" t="s">
        <v>296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31" x14ac:dyDescent="0.2">
      <c r="C156" s="275"/>
      <c r="AE156" t="s">
        <v>300</v>
      </c>
    </row>
  </sheetData>
  <sheetProtection password="CB51" sheet="1" objects="1" scenarios="1"/>
  <mergeCells count="19">
    <mergeCell ref="A150:G154"/>
    <mergeCell ref="C106:G106"/>
    <mergeCell ref="C109:G109"/>
    <mergeCell ref="C130:G130"/>
    <mergeCell ref="C133:G133"/>
    <mergeCell ref="C141:G141"/>
    <mergeCell ref="A149:C149"/>
    <mergeCell ref="C15:G15"/>
    <mergeCell ref="C48:G48"/>
    <mergeCell ref="C68:G68"/>
    <mergeCell ref="C80:G80"/>
    <mergeCell ref="C91:G91"/>
    <mergeCell ref="C94:G94"/>
    <mergeCell ref="A1:G1"/>
    <mergeCell ref="C2:G2"/>
    <mergeCell ref="C3:G3"/>
    <mergeCell ref="C4:G4"/>
    <mergeCell ref="C10:G10"/>
    <mergeCell ref="C12:G12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2014-02-28T09:52:57Z</cp:lastPrinted>
  <dcterms:created xsi:type="dcterms:W3CDTF">2009-04-08T07:15:50Z</dcterms:created>
  <dcterms:modified xsi:type="dcterms:W3CDTF">2024-05-07T12:03:20Z</dcterms:modified>
</cp:coreProperties>
</file>